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210" windowWidth="19440" windowHeight="11895" tabRatio="568" activeTab="1"/>
  </bookViews>
  <sheets>
    <sheet name="Помес. распр" sheetId="14" r:id="rId1"/>
    <sheet name="помесячн план 2018" sheetId="3" r:id="rId2"/>
    <sheet name="ВМП 2018" sheetId="1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1Excel_BuiltIn_Print_Area_3_1" localSheetId="0">#REF!</definedName>
    <definedName name="____1Excel_BuiltIn_Print_Area_3_1">#REF!</definedName>
    <definedName name="___1Excel_BuiltIn_Print_Area_3_1">#REF!</definedName>
    <definedName name="___2Excel_BuiltIn_Print_Area_4_1">#REF!</definedName>
    <definedName name="___3Excel_BuiltIn_Print_Area_8_2_1">#REF!</definedName>
    <definedName name="__1Excel_BuiltIn_Print_Area_3_1">#REF!</definedName>
    <definedName name="__2Excel_BuiltIn_Print_Area_3_1">#REF!</definedName>
    <definedName name="__2Excel_BuiltIn_Print_Area_4_1">#REF!</definedName>
    <definedName name="__3Excel_BuiltIn_Print_Area_4_1">#REF!</definedName>
    <definedName name="__3Excel_BuiltIn_Print_Area_8_2_1">#REF!</definedName>
    <definedName name="__5Excel_BuiltIn_Print_Area_8_2_1">#REF!</definedName>
    <definedName name="_1_Excel_BuiltIn_Print_Area_3_1">#REF!</definedName>
    <definedName name="_1Excel_BuiltIn_Print_Area_3_1">#REF!</definedName>
    <definedName name="_2_Excel_BuiltIn_Print_Area_4_1">#REF!</definedName>
    <definedName name="_2Excel_BuiltIn_Print_Area_3_1">#REF!</definedName>
    <definedName name="_2Excel_BuiltIn_Print_Area_4_1">#REF!</definedName>
    <definedName name="_2Excel_BuiltIn_Print_Area_8_2_1">#REF!</definedName>
    <definedName name="_3_Excel_BuiltIn_Print_Area_8_2_1">#REF!</definedName>
    <definedName name="_3Excel_BuiltIn_Print_Area_3_1">#REF!</definedName>
    <definedName name="_3Excel_BuiltIn_Print_Area_4_1">#REF!</definedName>
    <definedName name="_3Excel_BuiltIn_Print_Area_8_2_1">#REF!</definedName>
    <definedName name="_4Excel_BuiltIn_Print_Area_3_1">#REF!</definedName>
    <definedName name="_4Excel_BuiltIn_Print_Area_4_1">#REF!</definedName>
    <definedName name="_5Excel_BuiltIn_Print_Area_4_1">#REF!</definedName>
    <definedName name="_5Excel_BuiltIn_Print_Area_8_2_1">#REF!</definedName>
    <definedName name="_6Excel_BuiltIn_Print_Area_8_2_1">#REF!</definedName>
    <definedName name="_7Excel_Bui">#REF!</definedName>
    <definedName name="_7Excel_BuiltIn_Print_Area_8_2_1">#REF!</definedName>
    <definedName name="_xlnm._FilterDatabase" localSheetId="2" hidden="1">'ВМП 2018'!$A$4:$KM$122</definedName>
    <definedName name="_xlnm._FilterDatabase" localSheetId="1" hidden="1">'помесячн план 2018'!$A$5:$JP$24</definedName>
    <definedName name="dn" localSheetId="0">[1]об!$A$62:$A$63</definedName>
    <definedName name="dn">[2]об!$A$62:$A$63</definedName>
    <definedName name="energ" localSheetId="0">[1]об!$A$35:$A$41</definedName>
    <definedName name="energ">[2]об!$A$35:$A$41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2" localSheetId="0">#REF!</definedName>
    <definedName name="Excel_BuiltIn_Print_Area_1_2">#REF!</definedName>
    <definedName name="Excel_BuiltIn_Print_Area_1_4">#REF!</definedName>
    <definedName name="Excel_BuiltIn_Print_Area_2">#REF!</definedName>
    <definedName name="Excel_BuiltIn_Print_Area_2_2">#REF!</definedName>
    <definedName name="Excel_BuiltIn_Print_Area_3">#REF!</definedName>
    <definedName name="Excel_BuiltIn_Print_Area_3_2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2">#REF!</definedName>
    <definedName name="Excel_BuiltIn_Print_Area_4_4">#REF!</definedName>
    <definedName name="Excel_BuiltIn_Print_Area_5">#REF!</definedName>
    <definedName name="Excel_BuiltIn_Print_Area_5_2">#REF!</definedName>
    <definedName name="Excel_BuiltIn_Print_Area_6">#REF!</definedName>
    <definedName name="Excel_BuiltIn_Print_Area_6_2">#REF!</definedName>
    <definedName name="Excel_BuiltIn_Print_Area_6_4">#REF!</definedName>
    <definedName name="Excel_BuiltIn_Print_Area_7">#REF!</definedName>
    <definedName name="Excel_BuiltIn_Print_Area_7_4">#REF!</definedName>
    <definedName name="Excel_BuiltIn_Print_Area_7_5">#REF!</definedName>
    <definedName name="Excel_BuiltIn_Print_Area_8">#REF!</definedName>
    <definedName name="Excel_BuiltIn_Print_Area_8_2">#REF!</definedName>
    <definedName name="Excel_BuiltIn_Print_Area_8_3_2">#REF!</definedName>
    <definedName name="Excel_BuiltIn_Print_Area_8_4">#REF!</definedName>
    <definedName name="Excel_BuiltIn_Print_Titles_1">#REF!</definedName>
    <definedName name="Excel_BuiltIn_Print_Titles_2">#REF!</definedName>
    <definedName name="Excel_BuiltIn_Print_Titles_2_1">#REF!</definedName>
    <definedName name="Excel_BuiltIn_Print_Titles_2_1_2">#REF!</definedName>
    <definedName name="Excel_BuiltIn_Print_Titles_2_2">#REF!</definedName>
    <definedName name="Excel_BuiltIn_Print_Titles_4">#REF!</definedName>
    <definedName name="Excel_BuiltIn_Print_Titles_5">#REF!</definedName>
    <definedName name="Excel_BuiltIn_Print_Titles_5_1">#REF!</definedName>
    <definedName name="Excel_BuiltIn_Print_Titles_5_1_2">#REF!</definedName>
    <definedName name="Excel_BuiltIn_Print_Titles_5_2">#REF!</definedName>
    <definedName name="EXcel_q">#REF!</definedName>
    <definedName name="fs" localSheetId="0">[1]об!$A$18:$A$21</definedName>
    <definedName name="fs">[2]об!$A$18:$A$21</definedName>
    <definedName name="gaz" localSheetId="0">[1]газ!$A$3:$A$6</definedName>
    <definedName name="gaz">[2]газ!$A$3:$A$6</definedName>
    <definedName name="gaz_kot" localSheetId="0">[1]газ!$A$18:$A$19</definedName>
    <definedName name="gaz_kot">[2]газ!$A$18:$A$19</definedName>
    <definedName name="gaz_vid" localSheetId="0">[1]газ!$A$10:$A$14</definedName>
    <definedName name="gaz_vid">[2]газ!$A$10:$A$14</definedName>
    <definedName name="jf" localSheetId="0">[1]об!$A$11:$A$14</definedName>
    <definedName name="jf">[2]об!$A$11:$A$14</definedName>
    <definedName name="Kol" localSheetId="0">[1]вода!$A$19:$A$21</definedName>
    <definedName name="Kol">[2]вода!$A$19:$A$21</definedName>
    <definedName name="mats" localSheetId="0">[1]об!$A$55:$A$59</definedName>
    <definedName name="mats">[2]об!$A$55:$A$59</definedName>
    <definedName name="mo" localSheetId="0">[1]мо!$B$3:$B$22</definedName>
    <definedName name="mo">[2]мо!$B$3:$B$22</definedName>
    <definedName name="napr" localSheetId="0">[1]газ!$A$23:$A$27</definedName>
    <definedName name="napr">[2]газ!$A$23:$A$27</definedName>
    <definedName name="plit" localSheetId="0">[1]тепл!$A$34:$A$37</definedName>
    <definedName name="plit">[2]тепл!$A$34:$A$37</definedName>
    <definedName name="sis_gvs" localSheetId="0">[1]вода!$A$32:$A$35</definedName>
    <definedName name="sis_gvs">[2]вода!$A$32:$A$35</definedName>
    <definedName name="sis_hvs" localSheetId="0">[1]вода!$A$41:$A$43</definedName>
    <definedName name="sis_hvs">[2]вода!$A$41:$A$43</definedName>
    <definedName name="sist_ot" localSheetId="0">[1]тепл!$A$5:$A$10</definedName>
    <definedName name="sist_ot">[2]тепл!$A$5:$A$10</definedName>
    <definedName name="sist_t" localSheetId="0">[1]тепл!$A$24:$A$25</definedName>
    <definedName name="sist_t">[2]тепл!$A$24:$A$25</definedName>
    <definedName name="sost" localSheetId="0">[1]об!$A$47:$A$49</definedName>
    <definedName name="sost">[2]об!$A$47:$A$49</definedName>
    <definedName name="tip_r" localSheetId="0">[1]тепл!$A$29:$A$30</definedName>
    <definedName name="tip_r">[2]тепл!$A$29:$A$30</definedName>
    <definedName name="upr" localSheetId="0">[1]об!$A$25:$A$27</definedName>
    <definedName name="upr">[2]об!$A$25:$A$27</definedName>
    <definedName name="vid_t" localSheetId="0">[1]тепл!$A$16:$A$21</definedName>
    <definedName name="vid_t">[2]тепл!$A$16:$A$21</definedName>
    <definedName name="vj" localSheetId="0">[1]вода!$A$25:$A$27</definedName>
    <definedName name="vj">[2]вода!$A$25:$A$27</definedName>
    <definedName name="апп">#REF!</definedName>
    <definedName name="вв">#REF!</definedName>
    <definedName name="вид_дома" localSheetId="0">[1]об!$A$4:$A$7</definedName>
    <definedName name="вид_дома">[2]об!$A$4:$A$7</definedName>
    <definedName name="ГВС" localSheetId="0">[1]вода!$A$4:$A$6</definedName>
    <definedName name="ГВС">[2]вода!$A$4:$A$6</definedName>
    <definedName name="год">#REF!</definedName>
    <definedName name="ййй">#REF!</definedName>
    <definedName name="МОГО__Воркута" localSheetId="0">[1]мо!$E$3</definedName>
    <definedName name="МОГО__Воркута">[2]мо!$E$3</definedName>
    <definedName name="МОГО__Инта" localSheetId="0">[1]мо!$G$3</definedName>
    <definedName name="МОГО__Инта">[2]мо!$G$3</definedName>
    <definedName name="МОГО__Сыктывкар" localSheetId="0">[1]мо!$D$3</definedName>
    <definedName name="МОГО__Сыктывкар">[2]мо!$D$3</definedName>
    <definedName name="МОГО__Усинск" localSheetId="0">[1]мо!$H$3</definedName>
    <definedName name="МОГО__Усинск">[2]мо!$H$3</definedName>
    <definedName name="МОГО__Ухта" localSheetId="0">[1]мо!$I$3</definedName>
    <definedName name="МОГО__Ухта">[2]мо!$I$3</definedName>
    <definedName name="МР" localSheetId="0">[3]район!$B$5:$B$24</definedName>
    <definedName name="МР">[4]район!$B$5:$B$24</definedName>
    <definedName name="МРР">[5]район!$B$5:$B$24</definedName>
    <definedName name="_xlnm.Print_Area" localSheetId="0">'Помес. распр'!$A$1:$F$16</definedName>
    <definedName name="_xlnm.Print_Area" localSheetId="1">'помесячн план 2018'!$A$1:$X$24</definedName>
    <definedName name="пор" localSheetId="0">#REF!</definedName>
    <definedName name="пор">#REF!</definedName>
    <definedName name="порпшлгн" localSheetId="0">'[6]доп ср_ва на 4 кв _90_100_'!$A$3:$G$50</definedName>
    <definedName name="порпшлгн">'[7]доп ср_ва на 4 кв _90_100_'!$A$3:$G$50</definedName>
    <definedName name="порпшлгн_2" localSheetId="0">'[8]доп ср_ва на 4 кв _90_100_'!$A$3:$G$50</definedName>
    <definedName name="порпшлгн_2">'[9]доп ср_ва на 4 кв _90_100_'!$A$3:$G$50</definedName>
    <definedName name="проф">[10]исх_дан!$H$107:$H$126</definedName>
    <definedName name="с">#REF!</definedName>
    <definedName name="спецы" localSheetId="0">[3]норм!$D$6:$D$58</definedName>
    <definedName name="спецы">[4]норм!$D$6:$D$58</definedName>
    <definedName name="Список_МО" localSheetId="0">#REF!</definedName>
    <definedName name="Список_МО">#REF!</definedName>
    <definedName name="услуги">#REF!</definedName>
    <definedName name="ЧТС" localSheetId="0">#REF!</definedName>
    <definedName name="ЧТС">#REF!</definedName>
    <definedName name="шщгвапщшващпщш">#REF!</definedName>
    <definedName name="шщржзгшпжю">#REF!</definedName>
  </definedNames>
  <calcPr calcId="124519" concurrentCalc="0"/>
</workbook>
</file>

<file path=xl/calcChain.xml><?xml version="1.0" encoding="utf-8"?>
<calcChain xmlns="http://schemas.openxmlformats.org/spreadsheetml/2006/main">
  <c r="IV121" i="13"/>
  <c r="IV120"/>
  <c r="IV119" s="1"/>
  <c r="IV118"/>
  <c r="IV117"/>
  <c r="IV116"/>
  <c r="IV113"/>
  <c r="IV112" s="1"/>
  <c r="IV111"/>
  <c r="IV110"/>
  <c r="IV103"/>
  <c r="IV102" s="1"/>
  <c r="IV100"/>
  <c r="IV99"/>
  <c r="IV98"/>
  <c r="IV96"/>
  <c r="IV95" s="1"/>
  <c r="IV92"/>
  <c r="IV91" s="1"/>
  <c r="IV90"/>
  <c r="IV89"/>
  <c r="IV88"/>
  <c r="IV86"/>
  <c r="IV83"/>
  <c r="IV80"/>
  <c r="IV78"/>
  <c r="IV66"/>
  <c r="IV65"/>
  <c r="IV64"/>
  <c r="IV62"/>
  <c r="IV61"/>
  <c r="IV59"/>
  <c r="IV54"/>
  <c r="IV53" s="1"/>
  <c r="IV51"/>
  <c r="IV49"/>
  <c r="IV48" s="1"/>
  <c r="IV47"/>
  <c r="IV44"/>
  <c r="IV43"/>
  <c r="IV41"/>
  <c r="IV38"/>
  <c r="IV37" s="1"/>
  <c r="IV36"/>
  <c r="IV35" s="1"/>
  <c r="IV33"/>
  <c r="IV30"/>
  <c r="IV29"/>
  <c r="IV27"/>
  <c r="IV20"/>
  <c r="IV19" s="1"/>
  <c r="IV18" s="1"/>
  <c r="IV17"/>
  <c r="IV16"/>
  <c r="IV15"/>
  <c r="IV14"/>
  <c r="IV11"/>
  <c r="IV7"/>
  <c r="IA121"/>
  <c r="IA120"/>
  <c r="IA118"/>
  <c r="IA117"/>
  <c r="IA116"/>
  <c r="IA113"/>
  <c r="IA112" s="1"/>
  <c r="IA111"/>
  <c r="IA110" s="1"/>
  <c r="IA103"/>
  <c r="IA102" s="1"/>
  <c r="IA100"/>
  <c r="IA99"/>
  <c r="IA98"/>
  <c r="IA96"/>
  <c r="IA95" s="1"/>
  <c r="IA92"/>
  <c r="IA91" s="1"/>
  <c r="IA90"/>
  <c r="IA89"/>
  <c r="IA88"/>
  <c r="IA86"/>
  <c r="IA83"/>
  <c r="IA80"/>
  <c r="IA78"/>
  <c r="IA66"/>
  <c r="IA62"/>
  <c r="IA61"/>
  <c r="IA59"/>
  <c r="IA54"/>
  <c r="IA53" s="1"/>
  <c r="IA51"/>
  <c r="IA49"/>
  <c r="IA48" s="1"/>
  <c r="IA47"/>
  <c r="IA44"/>
  <c r="IA43"/>
  <c r="IA41"/>
  <c r="IA38"/>
  <c r="IA37" s="1"/>
  <c r="IA36"/>
  <c r="IA35" s="1"/>
  <c r="IA33"/>
  <c r="IA30"/>
  <c r="IA29"/>
  <c r="IA27"/>
  <c r="IA20"/>
  <c r="IA19" s="1"/>
  <c r="IA18" s="1"/>
  <c r="IA16"/>
  <c r="IA14"/>
  <c r="IA11"/>
  <c r="IA7"/>
  <c r="HF121"/>
  <c r="HF120"/>
  <c r="HF118"/>
  <c r="HF117"/>
  <c r="HF116"/>
  <c r="HF113"/>
  <c r="HF112" s="1"/>
  <c r="HF111"/>
  <c r="HF110" s="1"/>
  <c r="HF103"/>
  <c r="HF102" s="1"/>
  <c r="HF100"/>
  <c r="HF99"/>
  <c r="HF98"/>
  <c r="HF96"/>
  <c r="HF95" s="1"/>
  <c r="HF92"/>
  <c r="HF91" s="1"/>
  <c r="HF90"/>
  <c r="HF89"/>
  <c r="HF88"/>
  <c r="HF86"/>
  <c r="HF80"/>
  <c r="HF78"/>
  <c r="HF62"/>
  <c r="HF61"/>
  <c r="HF59"/>
  <c r="HF54"/>
  <c r="HF53"/>
  <c r="HF51"/>
  <c r="HF49"/>
  <c r="HF48" s="1"/>
  <c r="HF44"/>
  <c r="HF43"/>
  <c r="HF41"/>
  <c r="HF38"/>
  <c r="HF37" s="1"/>
  <c r="HF36"/>
  <c r="HF35" s="1"/>
  <c r="HF33"/>
  <c r="HF30"/>
  <c r="HF29"/>
  <c r="HF27"/>
  <c r="HF20"/>
  <c r="HF19" s="1"/>
  <c r="HF18" s="1"/>
  <c r="HF16"/>
  <c r="HF14"/>
  <c r="HF11"/>
  <c r="HF7"/>
  <c r="GK121"/>
  <c r="GK120"/>
  <c r="GK118"/>
  <c r="GK117"/>
  <c r="GK116"/>
  <c r="GK113"/>
  <c r="GK112" s="1"/>
  <c r="GK111"/>
  <c r="GK110" s="1"/>
  <c r="GK103"/>
  <c r="GK102" s="1"/>
  <c r="GK100"/>
  <c r="GK99"/>
  <c r="GK98"/>
  <c r="GK96"/>
  <c r="GK95" s="1"/>
  <c r="GK92"/>
  <c r="GK91" s="1"/>
  <c r="GK90"/>
  <c r="GK89"/>
  <c r="GK88"/>
  <c r="GK86"/>
  <c r="GK80"/>
  <c r="GK78"/>
  <c r="GK62"/>
  <c r="GK61"/>
  <c r="GK59"/>
  <c r="GK54"/>
  <c r="GK53" s="1"/>
  <c r="GK51"/>
  <c r="GK49"/>
  <c r="GK48" s="1"/>
  <c r="GK44"/>
  <c r="GK41"/>
  <c r="GK38"/>
  <c r="GK37" s="1"/>
  <c r="GK36"/>
  <c r="GK35" s="1"/>
  <c r="GK33"/>
  <c r="GK30"/>
  <c r="GK27"/>
  <c r="GK20"/>
  <c r="GK19" s="1"/>
  <c r="GK18" s="1"/>
  <c r="GK16"/>
  <c r="GK14"/>
  <c r="GK11"/>
  <c r="GK7"/>
  <c r="FP120"/>
  <c r="FP118"/>
  <c r="FP117"/>
  <c r="FP116"/>
  <c r="FP115" s="1"/>
  <c r="FP113"/>
  <c r="FP112" s="1"/>
  <c r="FP111"/>
  <c r="FP110" s="1"/>
  <c r="FP103"/>
  <c r="FP102" s="1"/>
  <c r="FP100"/>
  <c r="FP99"/>
  <c r="FP98"/>
  <c r="FP96"/>
  <c r="FP95" s="1"/>
  <c r="FP92"/>
  <c r="FP91" s="1"/>
  <c r="FP90"/>
  <c r="FP89"/>
  <c r="FP88"/>
  <c r="FP86"/>
  <c r="FP80"/>
  <c r="FP78"/>
  <c r="FP62"/>
  <c r="FP54"/>
  <c r="FP53" s="1"/>
  <c r="FP51"/>
  <c r="FP49"/>
  <c r="FP48" s="1"/>
  <c r="FP41"/>
  <c r="FP38"/>
  <c r="FP37" s="1"/>
  <c r="FP36"/>
  <c r="FP35" s="1"/>
  <c r="FP33"/>
  <c r="FP30"/>
  <c r="FP27"/>
  <c r="FP20"/>
  <c r="FP19" s="1"/>
  <c r="FP18" s="1"/>
  <c r="FP16"/>
  <c r="FP14"/>
  <c r="FP11"/>
  <c r="FP7"/>
  <c r="EU120"/>
  <c r="EU118"/>
  <c r="EU117"/>
  <c r="EU116"/>
  <c r="EU113"/>
  <c r="EU112" s="1"/>
  <c r="EU111"/>
  <c r="EU110"/>
  <c r="EU103"/>
  <c r="EU102" s="1"/>
  <c r="EU100"/>
  <c r="EU99"/>
  <c r="EU98"/>
  <c r="EU96"/>
  <c r="EU95" s="1"/>
  <c r="EU92"/>
  <c r="EU91" s="1"/>
  <c r="EU90"/>
  <c r="EU89"/>
  <c r="EU88"/>
  <c r="EU86"/>
  <c r="EU80"/>
  <c r="EU78"/>
  <c r="EU62"/>
  <c r="EU54"/>
  <c r="EU53" s="1"/>
  <c r="EU51"/>
  <c r="EU49"/>
  <c r="EU48" s="1"/>
  <c r="EU41"/>
  <c r="EU38"/>
  <c r="EU37" s="1"/>
  <c r="EU36"/>
  <c r="EU35" s="1"/>
  <c r="EU33"/>
  <c r="EU30"/>
  <c r="EU27"/>
  <c r="EU20"/>
  <c r="EU19" s="1"/>
  <c r="EU18" s="1"/>
  <c r="EU16"/>
  <c r="EU14"/>
  <c r="EU11"/>
  <c r="EU7"/>
  <c r="DZ120"/>
  <c r="DZ118"/>
  <c r="DZ117"/>
  <c r="DZ116"/>
  <c r="DZ113"/>
  <c r="DZ112" s="1"/>
  <c r="DZ111"/>
  <c r="DZ110" s="1"/>
  <c r="DZ103"/>
  <c r="DZ102" s="1"/>
  <c r="DZ100"/>
  <c r="DZ99"/>
  <c r="DZ98"/>
  <c r="DZ96"/>
  <c r="DZ95" s="1"/>
  <c r="DZ92"/>
  <c r="DZ91" s="1"/>
  <c r="DZ90"/>
  <c r="DZ89"/>
  <c r="DZ88"/>
  <c r="DZ86"/>
  <c r="DZ80"/>
  <c r="DZ78"/>
  <c r="DZ62"/>
  <c r="DZ54"/>
  <c r="DZ53" s="1"/>
  <c r="DZ51"/>
  <c r="DZ49"/>
  <c r="DZ48" s="1"/>
  <c r="DZ41"/>
  <c r="DZ38"/>
  <c r="DZ37" s="1"/>
  <c r="DZ36"/>
  <c r="DZ35" s="1"/>
  <c r="DZ33"/>
  <c r="DZ30"/>
  <c r="DZ27"/>
  <c r="DZ20"/>
  <c r="DZ19" s="1"/>
  <c r="DZ18" s="1"/>
  <c r="DZ16"/>
  <c r="DZ14"/>
  <c r="DZ11"/>
  <c r="DZ7"/>
  <c r="DE120"/>
  <c r="DE118"/>
  <c r="DE117"/>
  <c r="DE116"/>
  <c r="DE113"/>
  <c r="DE112" s="1"/>
  <c r="DE111"/>
  <c r="DE110" s="1"/>
  <c r="DE103"/>
  <c r="DE102" s="1"/>
  <c r="DE100"/>
  <c r="DE99"/>
  <c r="DE98"/>
  <c r="DE96"/>
  <c r="DE95" s="1"/>
  <c r="DE92"/>
  <c r="DE91" s="1"/>
  <c r="DE90"/>
  <c r="DE89"/>
  <c r="DE88"/>
  <c r="DE86"/>
  <c r="DE80"/>
  <c r="DE78"/>
  <c r="DE62"/>
  <c r="DE54"/>
  <c r="DE53" s="1"/>
  <c r="DE51"/>
  <c r="DE49"/>
  <c r="DE48" s="1"/>
  <c r="DE41"/>
  <c r="DE38"/>
  <c r="DE37" s="1"/>
  <c r="DE36"/>
  <c r="DE35" s="1"/>
  <c r="DE33"/>
  <c r="DE30"/>
  <c r="DE27"/>
  <c r="DE20"/>
  <c r="DE19" s="1"/>
  <c r="DE18" s="1"/>
  <c r="DE16"/>
  <c r="DE14"/>
  <c r="DE11"/>
  <c r="DE7"/>
  <c r="CJ120"/>
  <c r="CJ118"/>
  <c r="CJ117"/>
  <c r="CJ116"/>
  <c r="CJ115" s="1"/>
  <c r="CJ113"/>
  <c r="CJ112" s="1"/>
  <c r="CJ111"/>
  <c r="CJ110" s="1"/>
  <c r="CJ103"/>
  <c r="CJ102" s="1"/>
  <c r="CJ100"/>
  <c r="CJ99"/>
  <c r="CJ98"/>
  <c r="CJ96"/>
  <c r="CJ95" s="1"/>
  <c r="CJ92"/>
  <c r="CJ91" s="1"/>
  <c r="CJ90"/>
  <c r="CJ89"/>
  <c r="CJ88"/>
  <c r="CJ86"/>
  <c r="CJ80"/>
  <c r="CJ78"/>
  <c r="CJ62"/>
  <c r="CJ54"/>
  <c r="CJ53" s="1"/>
  <c r="CJ51"/>
  <c r="CJ49"/>
  <c r="CJ48" s="1"/>
  <c r="CJ41"/>
  <c r="CJ38"/>
  <c r="CJ37" s="1"/>
  <c r="CJ36"/>
  <c r="CJ35" s="1"/>
  <c r="CJ33"/>
  <c r="CJ30"/>
  <c r="CJ27"/>
  <c r="CJ20"/>
  <c r="CJ19" s="1"/>
  <c r="CJ18" s="1"/>
  <c r="CJ16"/>
  <c r="CJ14"/>
  <c r="CJ11"/>
  <c r="CJ7"/>
  <c r="BO120"/>
  <c r="BO118"/>
  <c r="BO117"/>
  <c r="BO116"/>
  <c r="BO113"/>
  <c r="BO112" s="1"/>
  <c r="BO111"/>
  <c r="BO110" s="1"/>
  <c r="BO103"/>
  <c r="BO102" s="1"/>
  <c r="BO100"/>
  <c r="BO99"/>
  <c r="BO98"/>
  <c r="BO96"/>
  <c r="BO95" s="1"/>
  <c r="BO92"/>
  <c r="BO91" s="1"/>
  <c r="BO90"/>
  <c r="BO89"/>
  <c r="BO88"/>
  <c r="BO86"/>
  <c r="BO80"/>
  <c r="BO78"/>
  <c r="BO62"/>
  <c r="BO54"/>
  <c r="BO53" s="1"/>
  <c r="BO51"/>
  <c r="BO49"/>
  <c r="BO48" s="1"/>
  <c r="BO41"/>
  <c r="BO38"/>
  <c r="BO37" s="1"/>
  <c r="BO36"/>
  <c r="BO35" s="1"/>
  <c r="BO33"/>
  <c r="BO30"/>
  <c r="BO27"/>
  <c r="BO20"/>
  <c r="BO19" s="1"/>
  <c r="BO18" s="1"/>
  <c r="BO16"/>
  <c r="BO14"/>
  <c r="BO11"/>
  <c r="BO7"/>
  <c r="AT120"/>
  <c r="AT118"/>
  <c r="AT117"/>
  <c r="AT116"/>
  <c r="AT115" s="1"/>
  <c r="AT113"/>
  <c r="AT112" s="1"/>
  <c r="AT111"/>
  <c r="AT110" s="1"/>
  <c r="AT103"/>
  <c r="AT102" s="1"/>
  <c r="AT100"/>
  <c r="AT99"/>
  <c r="AT98"/>
  <c r="AT96"/>
  <c r="AT95" s="1"/>
  <c r="AT92"/>
  <c r="AT91" s="1"/>
  <c r="AT90"/>
  <c r="AT89"/>
  <c r="AT88"/>
  <c r="AT86"/>
  <c r="AT80"/>
  <c r="AT78"/>
  <c r="AT62"/>
  <c r="AT54"/>
  <c r="AT53" s="1"/>
  <c r="AT51"/>
  <c r="AT49"/>
  <c r="AT48" s="1"/>
  <c r="AT41"/>
  <c r="AT38"/>
  <c r="AT37" s="1"/>
  <c r="AT36"/>
  <c r="AT35" s="1"/>
  <c r="AT33"/>
  <c r="AT30"/>
  <c r="AT27"/>
  <c r="AT20"/>
  <c r="AT19" s="1"/>
  <c r="AT18" s="1"/>
  <c r="AT16"/>
  <c r="AT14"/>
  <c r="AT11"/>
  <c r="AT7"/>
  <c r="Y120"/>
  <c r="Y118"/>
  <c r="Y117"/>
  <c r="Y116"/>
  <c r="Y113"/>
  <c r="Y111"/>
  <c r="Y103"/>
  <c r="Y100"/>
  <c r="Y99"/>
  <c r="Y98"/>
  <c r="Y96"/>
  <c r="Y92"/>
  <c r="Y90"/>
  <c r="Y89"/>
  <c r="Y88"/>
  <c r="Y86"/>
  <c r="Y80"/>
  <c r="Y78"/>
  <c r="Y62"/>
  <c r="Y54"/>
  <c r="Y51"/>
  <c r="Y49"/>
  <c r="Y41"/>
  <c r="Y38"/>
  <c r="Y36"/>
  <c r="Y33"/>
  <c r="Y30"/>
  <c r="Y27"/>
  <c r="Y20"/>
  <c r="Y16"/>
  <c r="Y14"/>
  <c r="Y11"/>
  <c r="Y7"/>
  <c r="DH121"/>
  <c r="CM121"/>
  <c r="BR121"/>
  <c r="AW121"/>
  <c r="AB121"/>
  <c r="AW111"/>
  <c r="AB111"/>
  <c r="DH108"/>
  <c r="CM108"/>
  <c r="BR108"/>
  <c r="AW108"/>
  <c r="AB108"/>
  <c r="IY109"/>
  <c r="IY101"/>
  <c r="CM82"/>
  <c r="BR82"/>
  <c r="AW82"/>
  <c r="AB82"/>
  <c r="ID72"/>
  <c r="AW52"/>
  <c r="AB52"/>
  <c r="CM46"/>
  <c r="BR46"/>
  <c r="AW46"/>
  <c r="AB46"/>
  <c r="AW32"/>
  <c r="AB32"/>
  <c r="AB31"/>
  <c r="FS29"/>
  <c r="GN29"/>
  <c r="HI29"/>
  <c r="ID29"/>
  <c r="BR29"/>
  <c r="AW29"/>
  <c r="AB29"/>
  <c r="IY28"/>
  <c r="DH26"/>
  <c r="CM26"/>
  <c r="BR26"/>
  <c r="AW26"/>
  <c r="AB26"/>
  <c r="AB25"/>
  <c r="BR23"/>
  <c r="AB23"/>
  <c r="IY23"/>
  <c r="EX17"/>
  <c r="FS17"/>
  <c r="GN17"/>
  <c r="HI17"/>
  <c r="ID17"/>
  <c r="IY17"/>
  <c r="AW11"/>
  <c r="AB11"/>
  <c r="BR10"/>
  <c r="AW10"/>
  <c r="AB10"/>
  <c r="DH8"/>
  <c r="CM8"/>
  <c r="BR8"/>
  <c r="AW8"/>
  <c r="AB8"/>
  <c r="BK60"/>
  <c r="BO60" s="1"/>
  <c r="AP60"/>
  <c r="AT60" s="1"/>
  <c r="U60"/>
  <c r="Y60" s="1"/>
  <c r="U58"/>
  <c r="Y58" s="1"/>
  <c r="DA68"/>
  <c r="DE68" s="1"/>
  <c r="CF68"/>
  <c r="CJ68" s="1"/>
  <c r="BK68"/>
  <c r="BO68" s="1"/>
  <c r="AP68"/>
  <c r="AT68" s="1"/>
  <c r="U68"/>
  <c r="Y68" s="1"/>
  <c r="DA79"/>
  <c r="DE79" s="1"/>
  <c r="DE77" s="1"/>
  <c r="CF79"/>
  <c r="CJ79" s="1"/>
  <c r="CJ77" s="1"/>
  <c r="BK79"/>
  <c r="BO79" s="1"/>
  <c r="AP79"/>
  <c r="AT79" s="1"/>
  <c r="U79"/>
  <c r="Y79" s="1"/>
  <c r="IR69"/>
  <c r="IV69" s="1"/>
  <c r="IR52"/>
  <c r="IV52" s="1"/>
  <c r="IV50" s="1"/>
  <c r="IR46"/>
  <c r="IV46" s="1"/>
  <c r="IV45" s="1"/>
  <c r="IR32"/>
  <c r="IV32" s="1"/>
  <c r="IR28"/>
  <c r="IV28" s="1"/>
  <c r="CF25"/>
  <c r="CJ25" s="1"/>
  <c r="BK25"/>
  <c r="BO25" s="1"/>
  <c r="AP25"/>
  <c r="AT25" s="1"/>
  <c r="U25"/>
  <c r="Y25" s="1"/>
  <c r="CF23"/>
  <c r="CJ23" s="1"/>
  <c r="CJ22" s="1"/>
  <c r="BK23"/>
  <c r="BO23" s="1"/>
  <c r="BO22" s="1"/>
  <c r="AP23"/>
  <c r="AT23" s="1"/>
  <c r="AT22" s="1"/>
  <c r="U23"/>
  <c r="Y23" s="1"/>
  <c r="IR23"/>
  <c r="IV23" s="1"/>
  <c r="IV22" s="1"/>
  <c r="U10"/>
  <c r="Y10" s="1"/>
  <c r="HF115" l="1"/>
  <c r="IA42"/>
  <c r="IA115"/>
  <c r="HF42"/>
  <c r="DE115"/>
  <c r="DZ115"/>
  <c r="EU115"/>
  <c r="GK119"/>
  <c r="GK115"/>
  <c r="AT77"/>
  <c r="BO115"/>
  <c r="BO77"/>
  <c r="IA119"/>
  <c r="IV42"/>
  <c r="HF119"/>
  <c r="IV13"/>
  <c r="IV12" s="1"/>
  <c r="IV115"/>
  <c r="IV114"/>
  <c r="IA114"/>
  <c r="HF114"/>
  <c r="GK114"/>
  <c r="CF82"/>
  <c r="CJ82" s="1"/>
  <c r="BK82"/>
  <c r="BO82" s="1"/>
  <c r="AP82"/>
  <c r="AT82" s="1"/>
  <c r="U82"/>
  <c r="Y82" s="1"/>
  <c r="HB94"/>
  <c r="HF94" s="1"/>
  <c r="HF93" s="1"/>
  <c r="HW94"/>
  <c r="IA94" s="1"/>
  <c r="IA93" s="1"/>
  <c r="IR94"/>
  <c r="DA87"/>
  <c r="DE87" s="1"/>
  <c r="CF87"/>
  <c r="CJ87" s="1"/>
  <c r="BK87"/>
  <c r="BO87" s="1"/>
  <c r="AP87"/>
  <c r="AT87" s="1"/>
  <c r="U87"/>
  <c r="Y87" s="1"/>
  <c r="FL108"/>
  <c r="FP108" s="1"/>
  <c r="GG108"/>
  <c r="GK108" s="1"/>
  <c r="HB108"/>
  <c r="HF108" s="1"/>
  <c r="HW108"/>
  <c r="IA108" s="1"/>
  <c r="IR108"/>
  <c r="IV108" s="1"/>
  <c r="AP105"/>
  <c r="AT105" s="1"/>
  <c r="AT104" s="1"/>
  <c r="EQ101"/>
  <c r="EU101" s="1"/>
  <c r="EU97" s="1"/>
  <c r="FL101"/>
  <c r="FP101" s="1"/>
  <c r="FP97" s="1"/>
  <c r="GG101"/>
  <c r="GK101" s="1"/>
  <c r="GK97" s="1"/>
  <c r="HB101"/>
  <c r="HF101" s="1"/>
  <c r="HF97" s="1"/>
  <c r="HW101"/>
  <c r="IA101" s="1"/>
  <c r="IA97" s="1"/>
  <c r="IR101"/>
  <c r="IV101" s="1"/>
  <c r="IV97" s="1"/>
  <c r="AP85"/>
  <c r="AT85" s="1"/>
  <c r="AT84" s="1"/>
  <c r="AP31"/>
  <c r="AT31" s="1"/>
  <c r="AP8"/>
  <c r="AT8" s="1"/>
  <c r="AT6" s="1"/>
  <c r="IY121"/>
  <c r="JC121" s="1"/>
  <c r="JH121" s="1"/>
  <c r="IS121"/>
  <c r="JD120"/>
  <c r="JC120"/>
  <c r="JC119" s="1"/>
  <c r="IZ120"/>
  <c r="JH120"/>
  <c r="IS120"/>
  <c r="JE120" s="1"/>
  <c r="IY119"/>
  <c r="IR119"/>
  <c r="JD118"/>
  <c r="JC118"/>
  <c r="IZ118"/>
  <c r="JH118"/>
  <c r="IS118"/>
  <c r="JE118" s="1"/>
  <c r="JD117"/>
  <c r="JC117"/>
  <c r="IZ117"/>
  <c r="JH117"/>
  <c r="IS117"/>
  <c r="JE117" s="1"/>
  <c r="JD116"/>
  <c r="JD115" s="1"/>
  <c r="JC116"/>
  <c r="IZ116"/>
  <c r="IZ115" s="1"/>
  <c r="JH116"/>
  <c r="IS116"/>
  <c r="JE116" s="1"/>
  <c r="IY115"/>
  <c r="IR115"/>
  <c r="IR114" s="1"/>
  <c r="JD113"/>
  <c r="JD112" s="1"/>
  <c r="JC113"/>
  <c r="IZ113"/>
  <c r="IZ112" s="1"/>
  <c r="JH113"/>
  <c r="JH112" s="1"/>
  <c r="IS113"/>
  <c r="JE113" s="1"/>
  <c r="JE112" s="1"/>
  <c r="JC112"/>
  <c r="IY112"/>
  <c r="IS112"/>
  <c r="IR112"/>
  <c r="IY111"/>
  <c r="IZ111" s="1"/>
  <c r="IS111"/>
  <c r="IY110"/>
  <c r="IS110"/>
  <c r="IR110"/>
  <c r="JC109"/>
  <c r="IR109"/>
  <c r="IY108"/>
  <c r="JC108" s="1"/>
  <c r="JC105"/>
  <c r="JC104" s="1"/>
  <c r="IZ105"/>
  <c r="IR105"/>
  <c r="IR104" s="1"/>
  <c r="IZ104"/>
  <c r="IY104"/>
  <c r="JD103"/>
  <c r="JD102" s="1"/>
  <c r="JC103"/>
  <c r="JC102" s="1"/>
  <c r="IZ103"/>
  <c r="IZ102" s="1"/>
  <c r="IS103"/>
  <c r="IY102"/>
  <c r="IS102"/>
  <c r="IR102"/>
  <c r="JC101"/>
  <c r="IZ101"/>
  <c r="JD101"/>
  <c r="JD100"/>
  <c r="JC100"/>
  <c r="IZ100"/>
  <c r="JH100"/>
  <c r="IS100"/>
  <c r="JE100" s="1"/>
  <c r="JD99"/>
  <c r="JC99"/>
  <c r="JH99" s="1"/>
  <c r="IZ99"/>
  <c r="IS99"/>
  <c r="JD98"/>
  <c r="JC98"/>
  <c r="JC97" s="1"/>
  <c r="IZ98"/>
  <c r="IZ97" s="1"/>
  <c r="JH98"/>
  <c r="IS98"/>
  <c r="JE98" s="1"/>
  <c r="IY97"/>
  <c r="JD96"/>
  <c r="JD95" s="1"/>
  <c r="JC96"/>
  <c r="JC95" s="1"/>
  <c r="IZ96"/>
  <c r="IZ95" s="1"/>
  <c r="JH96"/>
  <c r="JH95" s="1"/>
  <c r="IS96"/>
  <c r="JE96" s="1"/>
  <c r="JE95" s="1"/>
  <c r="IY95"/>
  <c r="IR95"/>
  <c r="IY94"/>
  <c r="JC94" s="1"/>
  <c r="JC93" s="1"/>
  <c r="IS94"/>
  <c r="JD92"/>
  <c r="JD91" s="1"/>
  <c r="JC92"/>
  <c r="IZ92"/>
  <c r="JH92"/>
  <c r="JH91" s="1"/>
  <c r="IS92"/>
  <c r="JE92" s="1"/>
  <c r="JE91" s="1"/>
  <c r="JC91"/>
  <c r="IZ91"/>
  <c r="IY91"/>
  <c r="IS91"/>
  <c r="IR91"/>
  <c r="JD90"/>
  <c r="JC90"/>
  <c r="IZ90"/>
  <c r="JH90"/>
  <c r="IS90"/>
  <c r="JE90" s="1"/>
  <c r="JD89"/>
  <c r="JC89"/>
  <c r="JH89" s="1"/>
  <c r="IZ89"/>
  <c r="IS89"/>
  <c r="JE89" s="1"/>
  <c r="JD88"/>
  <c r="JC88"/>
  <c r="IZ88"/>
  <c r="JH88"/>
  <c r="IS88"/>
  <c r="IY87"/>
  <c r="IZ87" s="1"/>
  <c r="IR87"/>
  <c r="JC86"/>
  <c r="IS86"/>
  <c r="JC85"/>
  <c r="IZ85"/>
  <c r="IR85"/>
  <c r="IR84" s="1"/>
  <c r="JD83"/>
  <c r="JC83"/>
  <c r="JH83" s="1"/>
  <c r="IZ83"/>
  <c r="IS83"/>
  <c r="IY82"/>
  <c r="JC82" s="1"/>
  <c r="IR82"/>
  <c r="IR81" s="1"/>
  <c r="IY80"/>
  <c r="JC80" s="1"/>
  <c r="JH80" s="1"/>
  <c r="IS80"/>
  <c r="JE80" s="1"/>
  <c r="JC79"/>
  <c r="IZ79"/>
  <c r="IR79"/>
  <c r="JD78"/>
  <c r="JC78"/>
  <c r="IZ78"/>
  <c r="IZ77" s="1"/>
  <c r="IS78"/>
  <c r="IY77"/>
  <c r="IR77"/>
  <c r="JE75"/>
  <c r="JE74" s="1"/>
  <c r="JE73" s="1"/>
  <c r="IZ74"/>
  <c r="IZ73" s="1"/>
  <c r="IS74"/>
  <c r="IS73" s="1"/>
  <c r="IR72"/>
  <c r="JD72" s="1"/>
  <c r="JD71" s="1"/>
  <c r="JD70" s="1"/>
  <c r="IY71"/>
  <c r="IY70" s="1"/>
  <c r="IR71"/>
  <c r="IR70" s="1"/>
  <c r="JC69"/>
  <c r="IZ69"/>
  <c r="JC68"/>
  <c r="IZ68"/>
  <c r="IZ67" s="1"/>
  <c r="IR68"/>
  <c r="IV68" s="1"/>
  <c r="IV67" s="1"/>
  <c r="IV63" s="1"/>
  <c r="IY67"/>
  <c r="JD66"/>
  <c r="JC66"/>
  <c r="IZ66"/>
  <c r="JH66"/>
  <c r="IS66"/>
  <c r="JE66" s="1"/>
  <c r="JD65"/>
  <c r="JC65"/>
  <c r="IZ65"/>
  <c r="JH65"/>
  <c r="IS65"/>
  <c r="IS64" s="1"/>
  <c r="IY64"/>
  <c r="IR64"/>
  <c r="JD62"/>
  <c r="JC62"/>
  <c r="JH62" s="1"/>
  <c r="IZ62"/>
  <c r="IS62"/>
  <c r="JD61"/>
  <c r="JC61"/>
  <c r="JH61" s="1"/>
  <c r="IZ61"/>
  <c r="IS61"/>
  <c r="JC60"/>
  <c r="IZ60"/>
  <c r="IR60"/>
  <c r="IV60" s="1"/>
  <c r="JH60" s="1"/>
  <c r="JD59"/>
  <c r="JC59"/>
  <c r="IZ59"/>
  <c r="JH59"/>
  <c r="IS59"/>
  <c r="JC58"/>
  <c r="IZ58"/>
  <c r="IR58"/>
  <c r="JC57"/>
  <c r="IZ57"/>
  <c r="IZ56" s="1"/>
  <c r="IZ55" s="1"/>
  <c r="IR57"/>
  <c r="JC56"/>
  <c r="JC55" s="1"/>
  <c r="IY56"/>
  <c r="IY55"/>
  <c r="JD54"/>
  <c r="JC54"/>
  <c r="JC53" s="1"/>
  <c r="IZ54"/>
  <c r="IZ53" s="1"/>
  <c r="JH54"/>
  <c r="JH53" s="1"/>
  <c r="IS54"/>
  <c r="JE54" s="1"/>
  <c r="JE53" s="1"/>
  <c r="JD53"/>
  <c r="IY53"/>
  <c r="IR53"/>
  <c r="IY52"/>
  <c r="JC52" s="1"/>
  <c r="IS52"/>
  <c r="JD51"/>
  <c r="JC51"/>
  <c r="IZ51"/>
  <c r="IS51"/>
  <c r="IY50"/>
  <c r="IR50"/>
  <c r="JD49"/>
  <c r="JD48" s="1"/>
  <c r="JC49"/>
  <c r="JC48" s="1"/>
  <c r="IZ49"/>
  <c r="IZ48" s="1"/>
  <c r="IS49"/>
  <c r="IY48"/>
  <c r="IS48"/>
  <c r="IR48"/>
  <c r="JD47"/>
  <c r="JC47"/>
  <c r="JH47" s="1"/>
  <c r="IZ47"/>
  <c r="IS47"/>
  <c r="IY46"/>
  <c r="JC46" s="1"/>
  <c r="JC45" s="1"/>
  <c r="IS46"/>
  <c r="IR45"/>
  <c r="JD44"/>
  <c r="JC44"/>
  <c r="IZ44"/>
  <c r="IS44"/>
  <c r="IY43"/>
  <c r="IZ43" s="1"/>
  <c r="IS43"/>
  <c r="JE43" s="1"/>
  <c r="IR42"/>
  <c r="JD41"/>
  <c r="JC41"/>
  <c r="IZ41"/>
  <c r="JH41"/>
  <c r="IS41"/>
  <c r="JE41" s="1"/>
  <c r="JC40"/>
  <c r="JC39" s="1"/>
  <c r="IZ40"/>
  <c r="JE40" s="1"/>
  <c r="JE39" s="1"/>
  <c r="IR40"/>
  <c r="IV40" s="1"/>
  <c r="IV39" s="1"/>
  <c r="IV34" s="1"/>
  <c r="IY39"/>
  <c r="IR39"/>
  <c r="JD38"/>
  <c r="JD37" s="1"/>
  <c r="JC38"/>
  <c r="JC37" s="1"/>
  <c r="IZ38"/>
  <c r="IZ37" s="1"/>
  <c r="JH38"/>
  <c r="JH37" s="1"/>
  <c r="IS38"/>
  <c r="JE38" s="1"/>
  <c r="JE37" s="1"/>
  <c r="IY37"/>
  <c r="IR37"/>
  <c r="JD36"/>
  <c r="JD35" s="1"/>
  <c r="JC36"/>
  <c r="JC35" s="1"/>
  <c r="IZ36"/>
  <c r="IZ35" s="1"/>
  <c r="JH36"/>
  <c r="JH35" s="1"/>
  <c r="IS36"/>
  <c r="JE36" s="1"/>
  <c r="JE35" s="1"/>
  <c r="IY35"/>
  <c r="IR35"/>
  <c r="IR34" s="1"/>
  <c r="JD33"/>
  <c r="JC33"/>
  <c r="IZ33"/>
  <c r="JH33"/>
  <c r="IS33"/>
  <c r="JE33" s="1"/>
  <c r="IY32"/>
  <c r="IZ32" s="1"/>
  <c r="IS32"/>
  <c r="IY31"/>
  <c r="IZ31" s="1"/>
  <c r="IR31"/>
  <c r="JD30"/>
  <c r="JC30"/>
  <c r="IZ30"/>
  <c r="JH30"/>
  <c r="IS30"/>
  <c r="JE30" s="1"/>
  <c r="JD29"/>
  <c r="IZ29"/>
  <c r="IS29"/>
  <c r="JD28"/>
  <c r="IZ28"/>
  <c r="IS28"/>
  <c r="JD27"/>
  <c r="JC27"/>
  <c r="IZ27"/>
  <c r="JH27"/>
  <c r="IS27"/>
  <c r="JE27" s="1"/>
  <c r="IY26"/>
  <c r="IZ26" s="1"/>
  <c r="IR26"/>
  <c r="IY25"/>
  <c r="JC25" s="1"/>
  <c r="IR25"/>
  <c r="IR24"/>
  <c r="JD23"/>
  <c r="JD22" s="1"/>
  <c r="JC23"/>
  <c r="JC22" s="1"/>
  <c r="IZ23"/>
  <c r="IZ22" s="1"/>
  <c r="IS23"/>
  <c r="IY22"/>
  <c r="IR22"/>
  <c r="JD20"/>
  <c r="JD19" s="1"/>
  <c r="JD18" s="1"/>
  <c r="JC20"/>
  <c r="JC19" s="1"/>
  <c r="IZ20"/>
  <c r="IS20"/>
  <c r="JE20" s="1"/>
  <c r="JE19" s="1"/>
  <c r="JE18" s="1"/>
  <c r="IZ19"/>
  <c r="IZ18" s="1"/>
  <c r="IY19"/>
  <c r="IY18" s="1"/>
  <c r="IR19"/>
  <c r="IR18" s="1"/>
  <c r="JC18"/>
  <c r="JD17"/>
  <c r="JC17"/>
  <c r="IZ17"/>
  <c r="IS17"/>
  <c r="JD16"/>
  <c r="JC16"/>
  <c r="IZ16"/>
  <c r="JH16"/>
  <c r="IS16"/>
  <c r="JE16" s="1"/>
  <c r="JC15"/>
  <c r="IZ15"/>
  <c r="IS15"/>
  <c r="JD14"/>
  <c r="JC14"/>
  <c r="IZ14"/>
  <c r="IS14"/>
  <c r="IR13"/>
  <c r="IR12" s="1"/>
  <c r="IY11"/>
  <c r="JD11" s="1"/>
  <c r="IS11"/>
  <c r="IY10"/>
  <c r="IR10"/>
  <c r="IR9"/>
  <c r="IY8"/>
  <c r="JC8" s="1"/>
  <c r="IR8"/>
  <c r="IS8" s="1"/>
  <c r="JD7"/>
  <c r="JC7"/>
  <c r="IZ7"/>
  <c r="IS7"/>
  <c r="JE7" s="1"/>
  <c r="IY6"/>
  <c r="ID121"/>
  <c r="IH121" s="1"/>
  <c r="HX121"/>
  <c r="IK120"/>
  <c r="IH120"/>
  <c r="IE120"/>
  <c r="HX120"/>
  <c r="ID119"/>
  <c r="HW119"/>
  <c r="IK118"/>
  <c r="IH118"/>
  <c r="IE118"/>
  <c r="HX118"/>
  <c r="IK117"/>
  <c r="IH117"/>
  <c r="IE117"/>
  <c r="HX117"/>
  <c r="IK116"/>
  <c r="IH116"/>
  <c r="IE116"/>
  <c r="HX116"/>
  <c r="ID115"/>
  <c r="HW115"/>
  <c r="HW114" s="1"/>
  <c r="IK113"/>
  <c r="IK112" s="1"/>
  <c r="IH113"/>
  <c r="IE113"/>
  <c r="IE112" s="1"/>
  <c r="HX113"/>
  <c r="IH112"/>
  <c r="ID112"/>
  <c r="HX112"/>
  <c r="HW112"/>
  <c r="ID111"/>
  <c r="IE111" s="1"/>
  <c r="HX111"/>
  <c r="HX110" s="1"/>
  <c r="HW110"/>
  <c r="ID109"/>
  <c r="IH109" s="1"/>
  <c r="HW109"/>
  <c r="ID108"/>
  <c r="IH108" s="1"/>
  <c r="IK108"/>
  <c r="IH105"/>
  <c r="IH104" s="1"/>
  <c r="IE105"/>
  <c r="HW105"/>
  <c r="IA105" s="1"/>
  <c r="IA104" s="1"/>
  <c r="IE104"/>
  <c r="ID104"/>
  <c r="IK103"/>
  <c r="IK102" s="1"/>
  <c r="IH103"/>
  <c r="IH102" s="1"/>
  <c r="IE103"/>
  <c r="IE102" s="1"/>
  <c r="HX103"/>
  <c r="ID102"/>
  <c r="HX102"/>
  <c r="HW102"/>
  <c r="ID101"/>
  <c r="IE101" s="1"/>
  <c r="IK100"/>
  <c r="IH100"/>
  <c r="IE100"/>
  <c r="HX100"/>
  <c r="IK99"/>
  <c r="IH99"/>
  <c r="IE99"/>
  <c r="HX99"/>
  <c r="IK98"/>
  <c r="IH98"/>
  <c r="IE98"/>
  <c r="HX98"/>
  <c r="IK96"/>
  <c r="IK95" s="1"/>
  <c r="IH96"/>
  <c r="IH95" s="1"/>
  <c r="IE96"/>
  <c r="IE95" s="1"/>
  <c r="HX96"/>
  <c r="HX95" s="1"/>
  <c r="ID95"/>
  <c r="HW95"/>
  <c r="ID94"/>
  <c r="IH94" s="1"/>
  <c r="IH93" s="1"/>
  <c r="HX94"/>
  <c r="IK92"/>
  <c r="IK91" s="1"/>
  <c r="IH92"/>
  <c r="IH91" s="1"/>
  <c r="IE92"/>
  <c r="HX92"/>
  <c r="IE91"/>
  <c r="ID91"/>
  <c r="HW91"/>
  <c r="IK90"/>
  <c r="IH90"/>
  <c r="IE90"/>
  <c r="HX90"/>
  <c r="IK89"/>
  <c r="IH89"/>
  <c r="IE89"/>
  <c r="HX89"/>
  <c r="IK88"/>
  <c r="IH88"/>
  <c r="IE88"/>
  <c r="HX88"/>
  <c r="ID87"/>
  <c r="IE87" s="1"/>
  <c r="HW87"/>
  <c r="IA87" s="1"/>
  <c r="ID86"/>
  <c r="IH86" s="1"/>
  <c r="HX86"/>
  <c r="IH85"/>
  <c r="IE85"/>
  <c r="HW85"/>
  <c r="IA85" s="1"/>
  <c r="IA84" s="1"/>
  <c r="IE83"/>
  <c r="ID82"/>
  <c r="IH82" s="1"/>
  <c r="HW82"/>
  <c r="ID80"/>
  <c r="IH80" s="1"/>
  <c r="HX80"/>
  <c r="IL80" s="1"/>
  <c r="IH79"/>
  <c r="IE79"/>
  <c r="HW79"/>
  <c r="IK78"/>
  <c r="IH78"/>
  <c r="IE78"/>
  <c r="IE77" s="1"/>
  <c r="HX78"/>
  <c r="IL75"/>
  <c r="IL74" s="1"/>
  <c r="IL73" s="1"/>
  <c r="IE74"/>
  <c r="HX74"/>
  <c r="HX73" s="1"/>
  <c r="IE73"/>
  <c r="ID71"/>
  <c r="ID70" s="1"/>
  <c r="HW72"/>
  <c r="IH69"/>
  <c r="IE69"/>
  <c r="HW69"/>
  <c r="IA69" s="1"/>
  <c r="ID68"/>
  <c r="IH68" s="1"/>
  <c r="HW68"/>
  <c r="IH66"/>
  <c r="IE66"/>
  <c r="IK66"/>
  <c r="IH65"/>
  <c r="IH64" s="1"/>
  <c r="IE65"/>
  <c r="HW65"/>
  <c r="IA65" s="1"/>
  <c r="IA64" s="1"/>
  <c r="ID64"/>
  <c r="IK62"/>
  <c r="IH62"/>
  <c r="IE62"/>
  <c r="HX62"/>
  <c r="IK61"/>
  <c r="IH61"/>
  <c r="IE61"/>
  <c r="HX61"/>
  <c r="IH60"/>
  <c r="HW60"/>
  <c r="IK59"/>
  <c r="IH59"/>
  <c r="IE59"/>
  <c r="HX59"/>
  <c r="IH58"/>
  <c r="IE58"/>
  <c r="HW58"/>
  <c r="IA58" s="1"/>
  <c r="ID57"/>
  <c r="ID56" s="1"/>
  <c r="ID55" s="1"/>
  <c r="HW57"/>
  <c r="IK54"/>
  <c r="IK53" s="1"/>
  <c r="IH54"/>
  <c r="IE54"/>
  <c r="IE53" s="1"/>
  <c r="HX54"/>
  <c r="IH53"/>
  <c r="ID53"/>
  <c r="HW53"/>
  <c r="ID52"/>
  <c r="IH52" s="1"/>
  <c r="HW52"/>
  <c r="IK51"/>
  <c r="IH51"/>
  <c r="IE51"/>
  <c r="HX51"/>
  <c r="IK49"/>
  <c r="IK48" s="1"/>
  <c r="IH49"/>
  <c r="IE49"/>
  <c r="IE48" s="1"/>
  <c r="HX49"/>
  <c r="IH48"/>
  <c r="ID48"/>
  <c r="HW48"/>
  <c r="IK47"/>
  <c r="IH47"/>
  <c r="IE47"/>
  <c r="HX47"/>
  <c r="IL47" s="1"/>
  <c r="ID46"/>
  <c r="IE46" s="1"/>
  <c r="IE45" s="1"/>
  <c r="HW46"/>
  <c r="IA46" s="1"/>
  <c r="IA45" s="1"/>
  <c r="ID44"/>
  <c r="IH44" s="1"/>
  <c r="HX44"/>
  <c r="ID43"/>
  <c r="IK43" s="1"/>
  <c r="HX43"/>
  <c r="HW42"/>
  <c r="IH41"/>
  <c r="HX41"/>
  <c r="IH40"/>
  <c r="IE40"/>
  <c r="IL40" s="1"/>
  <c r="HW40"/>
  <c r="IA40" s="1"/>
  <c r="IA39" s="1"/>
  <c r="HX39"/>
  <c r="IK38"/>
  <c r="IK37" s="1"/>
  <c r="IH38"/>
  <c r="IH37" s="1"/>
  <c r="IE38"/>
  <c r="HX38"/>
  <c r="IE37"/>
  <c r="ID37"/>
  <c r="HW37"/>
  <c r="IK36"/>
  <c r="IK35" s="1"/>
  <c r="IH36"/>
  <c r="IH35" s="1"/>
  <c r="IE36"/>
  <c r="HX36"/>
  <c r="IE35"/>
  <c r="ID35"/>
  <c r="HW35"/>
  <c r="IK33"/>
  <c r="IH33"/>
  <c r="IE33"/>
  <c r="HX33"/>
  <c r="ID32"/>
  <c r="IH32" s="1"/>
  <c r="HW32"/>
  <c r="IA32" s="1"/>
  <c r="ID31"/>
  <c r="IE31" s="1"/>
  <c r="HW31"/>
  <c r="IA31" s="1"/>
  <c r="IK30"/>
  <c r="IH30"/>
  <c r="IE30"/>
  <c r="HX30"/>
  <c r="IE29"/>
  <c r="HX29"/>
  <c r="ID28"/>
  <c r="IE28" s="1"/>
  <c r="HW28"/>
  <c r="IK27"/>
  <c r="IH27"/>
  <c r="IE27"/>
  <c r="HX27"/>
  <c r="ID26"/>
  <c r="IE26" s="1"/>
  <c r="HW26"/>
  <c r="IA26" s="1"/>
  <c r="ID25"/>
  <c r="IH25" s="1"/>
  <c r="HW25"/>
  <c r="ID23"/>
  <c r="IH23" s="1"/>
  <c r="IH22" s="1"/>
  <c r="HW23"/>
  <c r="IA23" s="1"/>
  <c r="IA22" s="1"/>
  <c r="IK20"/>
  <c r="IK19" s="1"/>
  <c r="IK18" s="1"/>
  <c r="IH20"/>
  <c r="IH19" s="1"/>
  <c r="IH18" s="1"/>
  <c r="IE20"/>
  <c r="IE19" s="1"/>
  <c r="IE18" s="1"/>
  <c r="HX20"/>
  <c r="HX19" s="1"/>
  <c r="HX18" s="1"/>
  <c r="ID19"/>
  <c r="ID18" s="1"/>
  <c r="HW19"/>
  <c r="HW18" s="1"/>
  <c r="IH17"/>
  <c r="HW17"/>
  <c r="IA17" s="1"/>
  <c r="IK16"/>
  <c r="IH16"/>
  <c r="IE16"/>
  <c r="HX16"/>
  <c r="IH15"/>
  <c r="HW15"/>
  <c r="IA15" s="1"/>
  <c r="IA13" s="1"/>
  <c r="IA12" s="1"/>
  <c r="IK14"/>
  <c r="IH14"/>
  <c r="IE14"/>
  <c r="HX14"/>
  <c r="ID11"/>
  <c r="IH11" s="1"/>
  <c r="HX11"/>
  <c r="ID10"/>
  <c r="IH10" s="1"/>
  <c r="HW10"/>
  <c r="ID8"/>
  <c r="IH8" s="1"/>
  <c r="HW8"/>
  <c r="IA8" s="1"/>
  <c r="IA6" s="1"/>
  <c r="IK7"/>
  <c r="IH7"/>
  <c r="IE7"/>
  <c r="HX7"/>
  <c r="HI121"/>
  <c r="HM121" s="1"/>
  <c r="HC121"/>
  <c r="HP120"/>
  <c r="HM120"/>
  <c r="HM119" s="1"/>
  <c r="HJ120"/>
  <c r="HC120"/>
  <c r="HI119"/>
  <c r="HB119"/>
  <c r="HP118"/>
  <c r="HM118"/>
  <c r="HJ118"/>
  <c r="HC118"/>
  <c r="HP117"/>
  <c r="HM117"/>
  <c r="HJ117"/>
  <c r="HC117"/>
  <c r="HP116"/>
  <c r="HM116"/>
  <c r="HJ116"/>
  <c r="HC116"/>
  <c r="HI115"/>
  <c r="HB115"/>
  <c r="HP113"/>
  <c r="HP112" s="1"/>
  <c r="HM113"/>
  <c r="HM112" s="1"/>
  <c r="HJ113"/>
  <c r="HJ112" s="1"/>
  <c r="HC113"/>
  <c r="HC112" s="1"/>
  <c r="HI112"/>
  <c r="HB112"/>
  <c r="HI111"/>
  <c r="HJ111" s="1"/>
  <c r="HC111"/>
  <c r="HC110" s="1"/>
  <c r="HB110"/>
  <c r="HI109"/>
  <c r="HM109" s="1"/>
  <c r="HB109"/>
  <c r="HI108"/>
  <c r="HJ108" s="1"/>
  <c r="HM105"/>
  <c r="HM104" s="1"/>
  <c r="HB105"/>
  <c r="HP103"/>
  <c r="HP102" s="1"/>
  <c r="HM103"/>
  <c r="HM102" s="1"/>
  <c r="HJ103"/>
  <c r="HC103"/>
  <c r="HC102" s="1"/>
  <c r="HJ102"/>
  <c r="HI102"/>
  <c r="HB102"/>
  <c r="HI101"/>
  <c r="HJ101" s="1"/>
  <c r="HP100"/>
  <c r="HM100"/>
  <c r="HJ100"/>
  <c r="HC100"/>
  <c r="HP99"/>
  <c r="HM99"/>
  <c r="HJ99"/>
  <c r="HC99"/>
  <c r="HP98"/>
  <c r="HM98"/>
  <c r="HJ98"/>
  <c r="HC98"/>
  <c r="HP96"/>
  <c r="HP95" s="1"/>
  <c r="HM96"/>
  <c r="HM95" s="1"/>
  <c r="HJ96"/>
  <c r="HJ95" s="1"/>
  <c r="HC96"/>
  <c r="HI95"/>
  <c r="HB95"/>
  <c r="HI94"/>
  <c r="HJ94" s="1"/>
  <c r="HJ93" s="1"/>
  <c r="HP92"/>
  <c r="HP91" s="1"/>
  <c r="HM92"/>
  <c r="HM91" s="1"/>
  <c r="HJ92"/>
  <c r="HJ91" s="1"/>
  <c r="HC92"/>
  <c r="HC91" s="1"/>
  <c r="HI91"/>
  <c r="HB91"/>
  <c r="HP90"/>
  <c r="HM90"/>
  <c r="HJ90"/>
  <c r="HC90"/>
  <c r="HP89"/>
  <c r="HM89"/>
  <c r="HJ89"/>
  <c r="HC89"/>
  <c r="HP88"/>
  <c r="HM88"/>
  <c r="HJ88"/>
  <c r="HC88"/>
  <c r="HI87"/>
  <c r="HM87" s="1"/>
  <c r="HB87"/>
  <c r="HI86"/>
  <c r="HJ86" s="1"/>
  <c r="HC86"/>
  <c r="HM85"/>
  <c r="HJ85"/>
  <c r="HB85"/>
  <c r="HI83"/>
  <c r="HJ83" s="1"/>
  <c r="HB83"/>
  <c r="HF83" s="1"/>
  <c r="HI82"/>
  <c r="HB82"/>
  <c r="HI80"/>
  <c r="HP80" s="1"/>
  <c r="HC80"/>
  <c r="HQ80" s="1"/>
  <c r="HM79"/>
  <c r="HJ79"/>
  <c r="HB79"/>
  <c r="HP78"/>
  <c r="HM78"/>
  <c r="HJ78"/>
  <c r="HC78"/>
  <c r="HQ75"/>
  <c r="HQ74" s="1"/>
  <c r="HQ73" s="1"/>
  <c r="HJ74"/>
  <c r="HJ73" s="1"/>
  <c r="HC74"/>
  <c r="HC73" s="1"/>
  <c r="HI72"/>
  <c r="HJ72" s="1"/>
  <c r="HJ71" s="1"/>
  <c r="HJ70" s="1"/>
  <c r="HB72"/>
  <c r="HF72" s="1"/>
  <c r="HF71" s="1"/>
  <c r="HF70" s="1"/>
  <c r="HM69"/>
  <c r="HJ69"/>
  <c r="HB69"/>
  <c r="HF69" s="1"/>
  <c r="HI68"/>
  <c r="HJ68" s="1"/>
  <c r="HB68"/>
  <c r="HF68" s="1"/>
  <c r="HF67" s="1"/>
  <c r="HM66"/>
  <c r="HJ66"/>
  <c r="HB66"/>
  <c r="HM65"/>
  <c r="HJ65"/>
  <c r="HB65"/>
  <c r="HI64"/>
  <c r="HP62"/>
  <c r="HM62"/>
  <c r="HJ62"/>
  <c r="HC62"/>
  <c r="HP61"/>
  <c r="HM61"/>
  <c r="HJ61"/>
  <c r="HC61"/>
  <c r="HI60"/>
  <c r="HJ60" s="1"/>
  <c r="HB60"/>
  <c r="HP59"/>
  <c r="HM59"/>
  <c r="HJ59"/>
  <c r="HC59"/>
  <c r="HM58"/>
  <c r="HJ58"/>
  <c r="HB58"/>
  <c r="HI57"/>
  <c r="HJ57" s="1"/>
  <c r="HB57"/>
  <c r="HP54"/>
  <c r="HP53" s="1"/>
  <c r="HM54"/>
  <c r="HM53" s="1"/>
  <c r="HJ54"/>
  <c r="HC54"/>
  <c r="HJ53"/>
  <c r="HI53"/>
  <c r="HB53"/>
  <c r="HI52"/>
  <c r="HJ52" s="1"/>
  <c r="HB52"/>
  <c r="HF52" s="1"/>
  <c r="HF50" s="1"/>
  <c r="HP51"/>
  <c r="HM51"/>
  <c r="HJ51"/>
  <c r="HJ50" s="1"/>
  <c r="HC51"/>
  <c r="HI50"/>
  <c r="HP49"/>
  <c r="HP48" s="1"/>
  <c r="HM49"/>
  <c r="HM48" s="1"/>
  <c r="HJ49"/>
  <c r="HJ48" s="1"/>
  <c r="HC49"/>
  <c r="HI48"/>
  <c r="HB48"/>
  <c r="HM47"/>
  <c r="HJ47"/>
  <c r="HB47"/>
  <c r="HI46"/>
  <c r="HJ46" s="1"/>
  <c r="HB46"/>
  <c r="HI44"/>
  <c r="HJ44" s="1"/>
  <c r="HC44"/>
  <c r="HI43"/>
  <c r="HM43" s="1"/>
  <c r="HC43"/>
  <c r="HI41"/>
  <c r="HJ41" s="1"/>
  <c r="HC41"/>
  <c r="HC39" s="1"/>
  <c r="HM40"/>
  <c r="HJ40"/>
  <c r="HQ40" s="1"/>
  <c r="HB40"/>
  <c r="HP38"/>
  <c r="HM38"/>
  <c r="HM37" s="1"/>
  <c r="HJ38"/>
  <c r="HJ37" s="1"/>
  <c r="HC38"/>
  <c r="HC37" s="1"/>
  <c r="HP37"/>
  <c r="HI37"/>
  <c r="HB37"/>
  <c r="HP36"/>
  <c r="HP35" s="1"/>
  <c r="HM36"/>
  <c r="HM35" s="1"/>
  <c r="HJ36"/>
  <c r="HJ35" s="1"/>
  <c r="HC36"/>
  <c r="HI35"/>
  <c r="HB35"/>
  <c r="HP33"/>
  <c r="HM33"/>
  <c r="HJ33"/>
  <c r="HC33"/>
  <c r="HI32"/>
  <c r="HJ32" s="1"/>
  <c r="HB32"/>
  <c r="HI31"/>
  <c r="HM31" s="1"/>
  <c r="HB31"/>
  <c r="HP30"/>
  <c r="HM30"/>
  <c r="HJ30"/>
  <c r="HC30"/>
  <c r="HM29"/>
  <c r="HI28"/>
  <c r="HM28" s="1"/>
  <c r="HB28"/>
  <c r="HF28" s="1"/>
  <c r="HP27"/>
  <c r="HM27"/>
  <c r="HJ27"/>
  <c r="HC27"/>
  <c r="HI26"/>
  <c r="HM26" s="1"/>
  <c r="HB26"/>
  <c r="HF26" s="1"/>
  <c r="HI25"/>
  <c r="HJ25" s="1"/>
  <c r="HB25"/>
  <c r="HF25" s="1"/>
  <c r="HI23"/>
  <c r="HJ23" s="1"/>
  <c r="HJ22" s="1"/>
  <c r="HB23"/>
  <c r="HP20"/>
  <c r="HP19" s="1"/>
  <c r="HP18" s="1"/>
  <c r="HM20"/>
  <c r="HM19" s="1"/>
  <c r="HM18" s="1"/>
  <c r="HJ20"/>
  <c r="HJ19" s="1"/>
  <c r="HJ18" s="1"/>
  <c r="HC20"/>
  <c r="HI19"/>
  <c r="HI18" s="1"/>
  <c r="HB19"/>
  <c r="HB18" s="1"/>
  <c r="HM17"/>
  <c r="HB17"/>
  <c r="HF17" s="1"/>
  <c r="HP16"/>
  <c r="HM16"/>
  <c r="HJ16"/>
  <c r="HC16"/>
  <c r="HI15"/>
  <c r="HM15" s="1"/>
  <c r="HB15"/>
  <c r="HP14"/>
  <c r="HM14"/>
  <c r="HJ14"/>
  <c r="HC14"/>
  <c r="HI11"/>
  <c r="HJ11" s="1"/>
  <c r="HC11"/>
  <c r="HI10"/>
  <c r="HJ10" s="1"/>
  <c r="HB10"/>
  <c r="HI8"/>
  <c r="HJ8" s="1"/>
  <c r="HB8"/>
  <c r="HP7"/>
  <c r="HM7"/>
  <c r="HJ7"/>
  <c r="HC7"/>
  <c r="GN121"/>
  <c r="GR121" s="1"/>
  <c r="GH121"/>
  <c r="GU120"/>
  <c r="GR120"/>
  <c r="GO120"/>
  <c r="GH120"/>
  <c r="GU118"/>
  <c r="GR118"/>
  <c r="GO118"/>
  <c r="GH118"/>
  <c r="GU117"/>
  <c r="GR117"/>
  <c r="GO117"/>
  <c r="GH117"/>
  <c r="GU116"/>
  <c r="GR116"/>
  <c r="GO116"/>
  <c r="GH116"/>
  <c r="GN115"/>
  <c r="GG115"/>
  <c r="GU113"/>
  <c r="GU112" s="1"/>
  <c r="GR113"/>
  <c r="GR112" s="1"/>
  <c r="GO113"/>
  <c r="GO112" s="1"/>
  <c r="GH113"/>
  <c r="GH112" s="1"/>
  <c r="GN112"/>
  <c r="GG112"/>
  <c r="GN111"/>
  <c r="GR111" s="1"/>
  <c r="GH111"/>
  <c r="GH110" s="1"/>
  <c r="GG110"/>
  <c r="GN109"/>
  <c r="GR109" s="1"/>
  <c r="GG109"/>
  <c r="GK109" s="1"/>
  <c r="GN108"/>
  <c r="GO108" s="1"/>
  <c r="GN105"/>
  <c r="GR105" s="1"/>
  <c r="GR104" s="1"/>
  <c r="GG105"/>
  <c r="GK105" s="1"/>
  <c r="GK104" s="1"/>
  <c r="GO103"/>
  <c r="GH103"/>
  <c r="GH102" s="1"/>
  <c r="GG102"/>
  <c r="GN101"/>
  <c r="GR101" s="1"/>
  <c r="GH101"/>
  <c r="GU100"/>
  <c r="GR100"/>
  <c r="GO100"/>
  <c r="GH100"/>
  <c r="GU99"/>
  <c r="GR99"/>
  <c r="GO99"/>
  <c r="GH99"/>
  <c r="GO98"/>
  <c r="GH98"/>
  <c r="GU96"/>
  <c r="GU95" s="1"/>
  <c r="GR96"/>
  <c r="GR95" s="1"/>
  <c r="GO96"/>
  <c r="GO95" s="1"/>
  <c r="GH96"/>
  <c r="GH95" s="1"/>
  <c r="GN95"/>
  <c r="GG95"/>
  <c r="GN94"/>
  <c r="GR94" s="1"/>
  <c r="GR93" s="1"/>
  <c r="GG94"/>
  <c r="GU92"/>
  <c r="GU91" s="1"/>
  <c r="GR92"/>
  <c r="GR91" s="1"/>
  <c r="GO92"/>
  <c r="GH92"/>
  <c r="GH91" s="1"/>
  <c r="GO91"/>
  <c r="GN91"/>
  <c r="GG91"/>
  <c r="GU90"/>
  <c r="GR90"/>
  <c r="GO90"/>
  <c r="GH90"/>
  <c r="GU89"/>
  <c r="GH89"/>
  <c r="GU88"/>
  <c r="GR88"/>
  <c r="GO88"/>
  <c r="GH88"/>
  <c r="GN87"/>
  <c r="GR87" s="1"/>
  <c r="GG87"/>
  <c r="GN86"/>
  <c r="GO86" s="1"/>
  <c r="GH86"/>
  <c r="GR85"/>
  <c r="GO85"/>
  <c r="GG85"/>
  <c r="GK85" s="1"/>
  <c r="GN83"/>
  <c r="GO83" s="1"/>
  <c r="GG83"/>
  <c r="GK83" s="1"/>
  <c r="GN82"/>
  <c r="GG82"/>
  <c r="GN80"/>
  <c r="GU80" s="1"/>
  <c r="GH80"/>
  <c r="GV80" s="1"/>
  <c r="GR79"/>
  <c r="GO79"/>
  <c r="GG79"/>
  <c r="GU78"/>
  <c r="GR78"/>
  <c r="GO78"/>
  <c r="GH78"/>
  <c r="GV75"/>
  <c r="GV74" s="1"/>
  <c r="GV73" s="1"/>
  <c r="GO74"/>
  <c r="GO73" s="1"/>
  <c r="GH74"/>
  <c r="GH73" s="1"/>
  <c r="GN72"/>
  <c r="GO72" s="1"/>
  <c r="GO71" s="1"/>
  <c r="GO70" s="1"/>
  <c r="GG72"/>
  <c r="GK72" s="1"/>
  <c r="GK71" s="1"/>
  <c r="GK70" s="1"/>
  <c r="GR69"/>
  <c r="GO69"/>
  <c r="GG69"/>
  <c r="GK69" s="1"/>
  <c r="GN68"/>
  <c r="GO68" s="1"/>
  <c r="GO67" s="1"/>
  <c r="GG68"/>
  <c r="GK68" s="1"/>
  <c r="GK67" s="1"/>
  <c r="GR66"/>
  <c r="GO66"/>
  <c r="GG66"/>
  <c r="GR65"/>
  <c r="GG65"/>
  <c r="GU62"/>
  <c r="GR62"/>
  <c r="GO62"/>
  <c r="GH62"/>
  <c r="GR61"/>
  <c r="GO61"/>
  <c r="GN60"/>
  <c r="GO60" s="1"/>
  <c r="GG60"/>
  <c r="GK60" s="1"/>
  <c r="GU59"/>
  <c r="GR59"/>
  <c r="GO59"/>
  <c r="GH59"/>
  <c r="GR58"/>
  <c r="GO58"/>
  <c r="GG58"/>
  <c r="GN57"/>
  <c r="GO57" s="1"/>
  <c r="GG57"/>
  <c r="GU54"/>
  <c r="GU53" s="1"/>
  <c r="GR54"/>
  <c r="GR53" s="1"/>
  <c r="GO54"/>
  <c r="GO53" s="1"/>
  <c r="GH54"/>
  <c r="GH53" s="1"/>
  <c r="GN53"/>
  <c r="GG53"/>
  <c r="GN52"/>
  <c r="GO52" s="1"/>
  <c r="GG52"/>
  <c r="GO51"/>
  <c r="GH51"/>
  <c r="GU49"/>
  <c r="GU48" s="1"/>
  <c r="GR49"/>
  <c r="GR48" s="1"/>
  <c r="GO49"/>
  <c r="GO48" s="1"/>
  <c r="GH49"/>
  <c r="GH48" s="1"/>
  <c r="GN48"/>
  <c r="GG48"/>
  <c r="GR47"/>
  <c r="GO47"/>
  <c r="GG47"/>
  <c r="GN46"/>
  <c r="GR46" s="1"/>
  <c r="GG46"/>
  <c r="GN44"/>
  <c r="GO44" s="1"/>
  <c r="GH44"/>
  <c r="GN43"/>
  <c r="GO43" s="1"/>
  <c r="GG43"/>
  <c r="GN41"/>
  <c r="GR41" s="1"/>
  <c r="GH41"/>
  <c r="GH39" s="1"/>
  <c r="GR40"/>
  <c r="GO40"/>
  <c r="GG40"/>
  <c r="GU38"/>
  <c r="GU37" s="1"/>
  <c r="GR38"/>
  <c r="GR37" s="1"/>
  <c r="GO38"/>
  <c r="GO37" s="1"/>
  <c r="GH38"/>
  <c r="GH37" s="1"/>
  <c r="GN37"/>
  <c r="GG37"/>
  <c r="GU36"/>
  <c r="GU35" s="1"/>
  <c r="GR36"/>
  <c r="GR35" s="1"/>
  <c r="GO36"/>
  <c r="GO35" s="1"/>
  <c r="GH36"/>
  <c r="GN35"/>
  <c r="GG35"/>
  <c r="GU33"/>
  <c r="GR33"/>
  <c r="GO33"/>
  <c r="GH33"/>
  <c r="GN32"/>
  <c r="GR32" s="1"/>
  <c r="GG32"/>
  <c r="GK32" s="1"/>
  <c r="GN31"/>
  <c r="GO31" s="1"/>
  <c r="GG31"/>
  <c r="GK31" s="1"/>
  <c r="GU30"/>
  <c r="GR30"/>
  <c r="GO30"/>
  <c r="GH30"/>
  <c r="GO29"/>
  <c r="GG29"/>
  <c r="GK29" s="1"/>
  <c r="GN28"/>
  <c r="GG28"/>
  <c r="GU27"/>
  <c r="GR27"/>
  <c r="GO27"/>
  <c r="GH27"/>
  <c r="GN26"/>
  <c r="GG26"/>
  <c r="GN25"/>
  <c r="GO25" s="1"/>
  <c r="GG25"/>
  <c r="GK25" s="1"/>
  <c r="GN23"/>
  <c r="GO23" s="1"/>
  <c r="GO22" s="1"/>
  <c r="GG23"/>
  <c r="GK23" s="1"/>
  <c r="GK22" s="1"/>
  <c r="GU20"/>
  <c r="GU19" s="1"/>
  <c r="GU18" s="1"/>
  <c r="GR20"/>
  <c r="GR19" s="1"/>
  <c r="GR18" s="1"/>
  <c r="GO20"/>
  <c r="GO19" s="1"/>
  <c r="GO18" s="1"/>
  <c r="GH20"/>
  <c r="GH19" s="1"/>
  <c r="GH18" s="1"/>
  <c r="GN19"/>
  <c r="GN18" s="1"/>
  <c r="GG19"/>
  <c r="GG18" s="1"/>
  <c r="GO17"/>
  <c r="GG17"/>
  <c r="GK17" s="1"/>
  <c r="GU16"/>
  <c r="GR16"/>
  <c r="GO16"/>
  <c r="GH16"/>
  <c r="GN15"/>
  <c r="GO15" s="1"/>
  <c r="GG15"/>
  <c r="GK15" s="1"/>
  <c r="GK13" s="1"/>
  <c r="GK12" s="1"/>
  <c r="GU14"/>
  <c r="GR14"/>
  <c r="GO14"/>
  <c r="GY14"/>
  <c r="GH14"/>
  <c r="GN11"/>
  <c r="GU11" s="1"/>
  <c r="GH11"/>
  <c r="GN10"/>
  <c r="GR10" s="1"/>
  <c r="GG10"/>
  <c r="GK10" s="1"/>
  <c r="GK9" s="1"/>
  <c r="GN8"/>
  <c r="GO8" s="1"/>
  <c r="GG8"/>
  <c r="GU7"/>
  <c r="GR7"/>
  <c r="GO7"/>
  <c r="GY7"/>
  <c r="GH7"/>
  <c r="FS121"/>
  <c r="FW121" s="1"/>
  <c r="FL121"/>
  <c r="FZ120"/>
  <c r="FW120"/>
  <c r="FT120"/>
  <c r="FM120"/>
  <c r="FZ118"/>
  <c r="FW118"/>
  <c r="FT118"/>
  <c r="FM118"/>
  <c r="FZ117"/>
  <c r="FW117"/>
  <c r="FT117"/>
  <c r="FM117"/>
  <c r="FZ116"/>
  <c r="FW116"/>
  <c r="FT116"/>
  <c r="FM116"/>
  <c r="FS115"/>
  <c r="FL115"/>
  <c r="FZ113"/>
  <c r="FZ112" s="1"/>
  <c r="FW113"/>
  <c r="FW112" s="1"/>
  <c r="FT113"/>
  <c r="FT112" s="1"/>
  <c r="FM113"/>
  <c r="FM112" s="1"/>
  <c r="FS112"/>
  <c r="FL112"/>
  <c r="FS111"/>
  <c r="FW111" s="1"/>
  <c r="FM111"/>
  <c r="FM110" s="1"/>
  <c r="FL110"/>
  <c r="FS109"/>
  <c r="FT109" s="1"/>
  <c r="FL109"/>
  <c r="FP109" s="1"/>
  <c r="FS108"/>
  <c r="FT108" s="1"/>
  <c r="FS105"/>
  <c r="FT105" s="1"/>
  <c r="FT104" s="1"/>
  <c r="FL105"/>
  <c r="FP105" s="1"/>
  <c r="FP104" s="1"/>
  <c r="FS103"/>
  <c r="FT103" s="1"/>
  <c r="FM103"/>
  <c r="FM102" s="1"/>
  <c r="FL102"/>
  <c r="FS101"/>
  <c r="FW101" s="1"/>
  <c r="FM101"/>
  <c r="FZ100"/>
  <c r="FW100"/>
  <c r="FT100"/>
  <c r="FM100"/>
  <c r="FZ99"/>
  <c r="FW99"/>
  <c r="FT99"/>
  <c r="FM99"/>
  <c r="FS98"/>
  <c r="FT98" s="1"/>
  <c r="FM98"/>
  <c r="FZ96"/>
  <c r="FZ95" s="1"/>
  <c r="FW96"/>
  <c r="FW95" s="1"/>
  <c r="FT96"/>
  <c r="FT95" s="1"/>
  <c r="FM96"/>
  <c r="FM95" s="1"/>
  <c r="FS95"/>
  <c r="FL95"/>
  <c r="FS94"/>
  <c r="FW94" s="1"/>
  <c r="FW93" s="1"/>
  <c r="FL94"/>
  <c r="FZ92"/>
  <c r="FZ91" s="1"/>
  <c r="FW92"/>
  <c r="FW91" s="1"/>
  <c r="FT92"/>
  <c r="FT91" s="1"/>
  <c r="FM92"/>
  <c r="FM91" s="1"/>
  <c r="FS91"/>
  <c r="FL91"/>
  <c r="FZ90"/>
  <c r="FW90"/>
  <c r="FT90"/>
  <c r="FM90"/>
  <c r="FS89"/>
  <c r="FT89" s="1"/>
  <c r="FM89"/>
  <c r="FZ88"/>
  <c r="FW88"/>
  <c r="FT88"/>
  <c r="FM88"/>
  <c r="FS87"/>
  <c r="FW87" s="1"/>
  <c r="FL87"/>
  <c r="FS86"/>
  <c r="FZ86" s="1"/>
  <c r="FM86"/>
  <c r="FW85"/>
  <c r="FT85"/>
  <c r="FL85"/>
  <c r="FP85" s="1"/>
  <c r="FS83"/>
  <c r="FT83" s="1"/>
  <c r="FL83"/>
  <c r="FP83" s="1"/>
  <c r="FS82"/>
  <c r="FL82"/>
  <c r="FS80"/>
  <c r="FZ80" s="1"/>
  <c r="FM80"/>
  <c r="GA80" s="1"/>
  <c r="FW79"/>
  <c r="FT79"/>
  <c r="FL79"/>
  <c r="FZ78"/>
  <c r="FW78"/>
  <c r="FT78"/>
  <c r="FM78"/>
  <c r="GA75"/>
  <c r="GA74" s="1"/>
  <c r="GA73" s="1"/>
  <c r="FT74"/>
  <c r="FT73" s="1"/>
  <c r="FM74"/>
  <c r="FM73" s="1"/>
  <c r="FS72"/>
  <c r="FT72" s="1"/>
  <c r="FT71" s="1"/>
  <c r="FT70" s="1"/>
  <c r="FL72"/>
  <c r="FW69"/>
  <c r="FT69"/>
  <c r="FL69"/>
  <c r="FP69" s="1"/>
  <c r="FS68"/>
  <c r="FW68" s="1"/>
  <c r="FL68"/>
  <c r="FP68" s="1"/>
  <c r="FP67" s="1"/>
  <c r="FW66"/>
  <c r="FT66"/>
  <c r="FL66"/>
  <c r="FS65"/>
  <c r="FW65" s="1"/>
  <c r="FL65"/>
  <c r="FZ62"/>
  <c r="FW62"/>
  <c r="FT62"/>
  <c r="FM62"/>
  <c r="FW61"/>
  <c r="FT61"/>
  <c r="FL61"/>
  <c r="FS60"/>
  <c r="FT60" s="1"/>
  <c r="FL60"/>
  <c r="FW59"/>
  <c r="FT59"/>
  <c r="FL59"/>
  <c r="FW58"/>
  <c r="FT58"/>
  <c r="FL58"/>
  <c r="FS57"/>
  <c r="FW57" s="1"/>
  <c r="FL57"/>
  <c r="FZ54"/>
  <c r="FZ53" s="1"/>
  <c r="FW54"/>
  <c r="FW53" s="1"/>
  <c r="FT54"/>
  <c r="FT53" s="1"/>
  <c r="FM54"/>
  <c r="FM53" s="1"/>
  <c r="FS53"/>
  <c r="FL53"/>
  <c r="FS52"/>
  <c r="FT52" s="1"/>
  <c r="FL52"/>
  <c r="FL50" s="1"/>
  <c r="FS51"/>
  <c r="FW51" s="1"/>
  <c r="FM51"/>
  <c r="FZ49"/>
  <c r="FZ48" s="1"/>
  <c r="FW49"/>
  <c r="FW48" s="1"/>
  <c r="FT49"/>
  <c r="FT48" s="1"/>
  <c r="FM49"/>
  <c r="FS48"/>
  <c r="FL48"/>
  <c r="FW47"/>
  <c r="FT47"/>
  <c r="FL47"/>
  <c r="FS46"/>
  <c r="FT46" s="1"/>
  <c r="FL46"/>
  <c r="FP46" s="1"/>
  <c r="FS44"/>
  <c r="FT44" s="1"/>
  <c r="FL44"/>
  <c r="FS43"/>
  <c r="FW43" s="1"/>
  <c r="FL43"/>
  <c r="FS41"/>
  <c r="FT41" s="1"/>
  <c r="FM41"/>
  <c r="FW40"/>
  <c r="FT40"/>
  <c r="GA40" s="1"/>
  <c r="FL40"/>
  <c r="FP40" s="1"/>
  <c r="FP39" s="1"/>
  <c r="FZ38"/>
  <c r="FZ37" s="1"/>
  <c r="FW38"/>
  <c r="FW37" s="1"/>
  <c r="FT38"/>
  <c r="FT37" s="1"/>
  <c r="FM38"/>
  <c r="FM37" s="1"/>
  <c r="FS37"/>
  <c r="FL37"/>
  <c r="FZ36"/>
  <c r="FZ35" s="1"/>
  <c r="FW36"/>
  <c r="FW35" s="1"/>
  <c r="FT36"/>
  <c r="FT35" s="1"/>
  <c r="FM36"/>
  <c r="FM35" s="1"/>
  <c r="FS35"/>
  <c r="FL35"/>
  <c r="FZ33"/>
  <c r="FW33"/>
  <c r="FT33"/>
  <c r="FM33"/>
  <c r="FS32"/>
  <c r="FT32" s="1"/>
  <c r="FL32"/>
  <c r="FS31"/>
  <c r="FL31"/>
  <c r="FZ30"/>
  <c r="FW30"/>
  <c r="FT30"/>
  <c r="FM30"/>
  <c r="FL29"/>
  <c r="FS28"/>
  <c r="FW28" s="1"/>
  <c r="FL28"/>
  <c r="FP28" s="1"/>
  <c r="FZ27"/>
  <c r="FW27"/>
  <c r="FT27"/>
  <c r="FM27"/>
  <c r="FS26"/>
  <c r="FT26" s="1"/>
  <c r="FL26"/>
  <c r="FP26" s="1"/>
  <c r="FS25"/>
  <c r="FW25" s="1"/>
  <c r="FL25"/>
  <c r="FS23"/>
  <c r="FL23"/>
  <c r="FZ20"/>
  <c r="FZ19" s="1"/>
  <c r="FZ18" s="1"/>
  <c r="FW20"/>
  <c r="FW19" s="1"/>
  <c r="FW18" s="1"/>
  <c r="FT20"/>
  <c r="FT19" s="1"/>
  <c r="FT18" s="1"/>
  <c r="FM20"/>
  <c r="FM19" s="1"/>
  <c r="FM18" s="1"/>
  <c r="FS19"/>
  <c r="FS18" s="1"/>
  <c r="FL19"/>
  <c r="FL18" s="1"/>
  <c r="FW17"/>
  <c r="FL17"/>
  <c r="FZ16"/>
  <c r="FW16"/>
  <c r="FT16"/>
  <c r="FM16"/>
  <c r="FS15"/>
  <c r="FW15" s="1"/>
  <c r="FL15"/>
  <c r="FZ14"/>
  <c r="FW14"/>
  <c r="FT14"/>
  <c r="FM14"/>
  <c r="FS11"/>
  <c r="FZ11" s="1"/>
  <c r="FM11"/>
  <c r="FS10"/>
  <c r="FW10" s="1"/>
  <c r="FL10"/>
  <c r="FS8"/>
  <c r="FW8" s="1"/>
  <c r="FL8"/>
  <c r="FZ7"/>
  <c r="FW7"/>
  <c r="FT7"/>
  <c r="FM7"/>
  <c r="EX121"/>
  <c r="FB121" s="1"/>
  <c r="EQ121"/>
  <c r="FE120"/>
  <c r="FB120"/>
  <c r="EY120"/>
  <c r="ER120"/>
  <c r="FE118"/>
  <c r="FB118"/>
  <c r="EY118"/>
  <c r="ER118"/>
  <c r="FE117"/>
  <c r="FB117"/>
  <c r="EY117"/>
  <c r="ER117"/>
  <c r="FE116"/>
  <c r="FB116"/>
  <c r="EY116"/>
  <c r="ER116"/>
  <c r="EX115"/>
  <c r="EQ115"/>
  <c r="FE113"/>
  <c r="FE112" s="1"/>
  <c r="FB113"/>
  <c r="FB112" s="1"/>
  <c r="EY113"/>
  <c r="EY112" s="1"/>
  <c r="ER113"/>
  <c r="ER112" s="1"/>
  <c r="EX112"/>
  <c r="EQ112"/>
  <c r="EX111"/>
  <c r="FB111" s="1"/>
  <c r="ER111"/>
  <c r="ER110" s="1"/>
  <c r="EQ110"/>
  <c r="EX109"/>
  <c r="EY109" s="1"/>
  <c r="EQ109"/>
  <c r="EU109" s="1"/>
  <c r="EX108"/>
  <c r="EY108" s="1"/>
  <c r="EQ108"/>
  <c r="EX105"/>
  <c r="EY105" s="1"/>
  <c r="EY104" s="1"/>
  <c r="EQ105"/>
  <c r="EU105" s="1"/>
  <c r="EU104" s="1"/>
  <c r="EX103"/>
  <c r="EY103" s="1"/>
  <c r="ER103"/>
  <c r="ER102" s="1"/>
  <c r="EQ102"/>
  <c r="EX101"/>
  <c r="FB101" s="1"/>
  <c r="ER101"/>
  <c r="FE100"/>
  <c r="FB100"/>
  <c r="EY100"/>
  <c r="ER100"/>
  <c r="FE99"/>
  <c r="FB99"/>
  <c r="EY99"/>
  <c r="ER99"/>
  <c r="EX98"/>
  <c r="EY98" s="1"/>
  <c r="ER98"/>
  <c r="FE96"/>
  <c r="FE95" s="1"/>
  <c r="FB96"/>
  <c r="FB95" s="1"/>
  <c r="EY96"/>
  <c r="EY95" s="1"/>
  <c r="ER96"/>
  <c r="EX95"/>
  <c r="EQ95"/>
  <c r="EX94"/>
  <c r="FB94" s="1"/>
  <c r="FB93" s="1"/>
  <c r="EQ94"/>
  <c r="FE92"/>
  <c r="FE91" s="1"/>
  <c r="FB92"/>
  <c r="FB91" s="1"/>
  <c r="EY92"/>
  <c r="EY91" s="1"/>
  <c r="ER92"/>
  <c r="ER91" s="1"/>
  <c r="EX91"/>
  <c r="EQ91"/>
  <c r="FE90"/>
  <c r="FB90"/>
  <c r="EY90"/>
  <c r="ER90"/>
  <c r="EX89"/>
  <c r="EY89" s="1"/>
  <c r="ER89"/>
  <c r="FE88"/>
  <c r="FB88"/>
  <c r="EY88"/>
  <c r="ER88"/>
  <c r="EX87"/>
  <c r="FB87" s="1"/>
  <c r="EQ87"/>
  <c r="EX86"/>
  <c r="FB86" s="1"/>
  <c r="ER86"/>
  <c r="FB85"/>
  <c r="EY85"/>
  <c r="EQ85"/>
  <c r="EU85" s="1"/>
  <c r="EX83"/>
  <c r="EY83" s="1"/>
  <c r="EQ83"/>
  <c r="EU83" s="1"/>
  <c r="EX82"/>
  <c r="EQ82"/>
  <c r="EX80"/>
  <c r="FE80" s="1"/>
  <c r="ER80"/>
  <c r="FF80" s="1"/>
  <c r="FB79"/>
  <c r="EY79"/>
  <c r="EQ79"/>
  <c r="FE78"/>
  <c r="FB78"/>
  <c r="EY78"/>
  <c r="EY77" s="1"/>
  <c r="ER78"/>
  <c r="FF75"/>
  <c r="FF74" s="1"/>
  <c r="FF73" s="1"/>
  <c r="EY74"/>
  <c r="EY73" s="1"/>
  <c r="ER74"/>
  <c r="ER73" s="1"/>
  <c r="EX72"/>
  <c r="EY72" s="1"/>
  <c r="EY71" s="1"/>
  <c r="EY70" s="1"/>
  <c r="EQ72"/>
  <c r="EU72" s="1"/>
  <c r="EU71" s="1"/>
  <c r="EU70" s="1"/>
  <c r="FB69"/>
  <c r="EY69"/>
  <c r="EQ69"/>
  <c r="EU69" s="1"/>
  <c r="EX68"/>
  <c r="FB68" s="1"/>
  <c r="EQ68"/>
  <c r="EU68" s="1"/>
  <c r="EU67" s="1"/>
  <c r="FB66"/>
  <c r="EY66"/>
  <c r="EQ66"/>
  <c r="EX65"/>
  <c r="FB65" s="1"/>
  <c r="EQ65"/>
  <c r="FE62"/>
  <c r="FB62"/>
  <c r="EY62"/>
  <c r="ER62"/>
  <c r="FB61"/>
  <c r="EY61"/>
  <c r="EQ61"/>
  <c r="EX60"/>
  <c r="FB60" s="1"/>
  <c r="EQ60"/>
  <c r="FB59"/>
  <c r="EY59"/>
  <c r="EQ59"/>
  <c r="FB58"/>
  <c r="EY58"/>
  <c r="EQ58"/>
  <c r="EX57"/>
  <c r="FB57" s="1"/>
  <c r="EQ57"/>
  <c r="EU57" s="1"/>
  <c r="FE54"/>
  <c r="FE53" s="1"/>
  <c r="FB54"/>
  <c r="FB53" s="1"/>
  <c r="EY54"/>
  <c r="EY53" s="1"/>
  <c r="ER54"/>
  <c r="ER53" s="1"/>
  <c r="EX53"/>
  <c r="EQ53"/>
  <c r="EX52"/>
  <c r="FB52" s="1"/>
  <c r="EQ52"/>
  <c r="EX51"/>
  <c r="FB51" s="1"/>
  <c r="ER51"/>
  <c r="FE49"/>
  <c r="FE48" s="1"/>
  <c r="FB49"/>
  <c r="FB48" s="1"/>
  <c r="EY49"/>
  <c r="ER49"/>
  <c r="EY48"/>
  <c r="EX48"/>
  <c r="EQ48"/>
  <c r="FB47"/>
  <c r="EY47"/>
  <c r="EQ47"/>
  <c r="EU47" s="1"/>
  <c r="EX46"/>
  <c r="EY46" s="1"/>
  <c r="EQ46"/>
  <c r="EX44"/>
  <c r="FB44" s="1"/>
  <c r="EQ44"/>
  <c r="EX43"/>
  <c r="FB43" s="1"/>
  <c r="EQ43"/>
  <c r="EU43" s="1"/>
  <c r="EX41"/>
  <c r="EY41" s="1"/>
  <c r="ER41"/>
  <c r="FB40"/>
  <c r="EY40"/>
  <c r="EQ40"/>
  <c r="ER39"/>
  <c r="FE38"/>
  <c r="FE37" s="1"/>
  <c r="FB38"/>
  <c r="FB37" s="1"/>
  <c r="EY38"/>
  <c r="EY37" s="1"/>
  <c r="ER38"/>
  <c r="ER37" s="1"/>
  <c r="EX37"/>
  <c r="EQ37"/>
  <c r="FE36"/>
  <c r="FE35" s="1"/>
  <c r="FB36"/>
  <c r="FB35" s="1"/>
  <c r="EY36"/>
  <c r="EY35" s="1"/>
  <c r="ER36"/>
  <c r="ER35" s="1"/>
  <c r="EX35"/>
  <c r="EQ35"/>
  <c r="FE33"/>
  <c r="FB33"/>
  <c r="EY33"/>
  <c r="ER33"/>
  <c r="EX32"/>
  <c r="EQ32"/>
  <c r="EX31"/>
  <c r="FB31" s="1"/>
  <c r="EQ31"/>
  <c r="EU31" s="1"/>
  <c r="FE30"/>
  <c r="FB30"/>
  <c r="EY30"/>
  <c r="ER30"/>
  <c r="EX29"/>
  <c r="FB29" s="1"/>
  <c r="EQ29"/>
  <c r="EU29" s="1"/>
  <c r="EX28"/>
  <c r="FB28" s="1"/>
  <c r="EQ28"/>
  <c r="FE27"/>
  <c r="FB27"/>
  <c r="EY27"/>
  <c r="ER27"/>
  <c r="EX26"/>
  <c r="FB26" s="1"/>
  <c r="EQ26"/>
  <c r="EX25"/>
  <c r="EY25" s="1"/>
  <c r="EQ25"/>
  <c r="EU25" s="1"/>
  <c r="EX23"/>
  <c r="EX22" s="1"/>
  <c r="EQ23"/>
  <c r="FE20"/>
  <c r="FE19" s="1"/>
  <c r="FE18" s="1"/>
  <c r="FB20"/>
  <c r="EY20"/>
  <c r="EY19" s="1"/>
  <c r="EY18" s="1"/>
  <c r="FI20"/>
  <c r="FI19" s="1"/>
  <c r="FI18" s="1"/>
  <c r="ER20"/>
  <c r="ER19" s="1"/>
  <c r="ER18" s="1"/>
  <c r="FB19"/>
  <c r="FB18" s="1"/>
  <c r="EX19"/>
  <c r="EX18" s="1"/>
  <c r="EQ19"/>
  <c r="EQ18" s="1"/>
  <c r="EY17"/>
  <c r="EQ17"/>
  <c r="FE16"/>
  <c r="FB16"/>
  <c r="EY16"/>
  <c r="ER16"/>
  <c r="EX15"/>
  <c r="EX13" s="1"/>
  <c r="EX12" s="1"/>
  <c r="EQ15"/>
  <c r="EU15" s="1"/>
  <c r="FE14"/>
  <c r="FB14"/>
  <c r="EY14"/>
  <c r="ER14"/>
  <c r="EX11"/>
  <c r="EY11" s="1"/>
  <c r="ER11"/>
  <c r="EX10"/>
  <c r="EY10" s="1"/>
  <c r="EQ10"/>
  <c r="EU10" s="1"/>
  <c r="EU9" s="1"/>
  <c r="EX8"/>
  <c r="EY8" s="1"/>
  <c r="EQ8"/>
  <c r="FE7"/>
  <c r="FB7"/>
  <c r="EY7"/>
  <c r="ER7"/>
  <c r="EC121"/>
  <c r="EG121" s="1"/>
  <c r="DV121"/>
  <c r="DV119" s="1"/>
  <c r="EJ120"/>
  <c r="EG120"/>
  <c r="ED120"/>
  <c r="DW120"/>
  <c r="EJ118"/>
  <c r="EG118"/>
  <c r="ED118"/>
  <c r="DW118"/>
  <c r="EJ117"/>
  <c r="EG117"/>
  <c r="ED117"/>
  <c r="DW117"/>
  <c r="EJ116"/>
  <c r="EG116"/>
  <c r="ED116"/>
  <c r="DW116"/>
  <c r="DW115" s="1"/>
  <c r="EC115"/>
  <c r="DV115"/>
  <c r="EJ113"/>
  <c r="EJ112" s="1"/>
  <c r="EG113"/>
  <c r="EG112" s="1"/>
  <c r="ED113"/>
  <c r="ED112" s="1"/>
  <c r="DW113"/>
  <c r="DW112" s="1"/>
  <c r="EC112"/>
  <c r="DV112"/>
  <c r="EC111"/>
  <c r="EG111" s="1"/>
  <c r="DW111"/>
  <c r="DW110" s="1"/>
  <c r="DV110"/>
  <c r="EC109"/>
  <c r="EG109" s="1"/>
  <c r="DV109"/>
  <c r="DZ109" s="1"/>
  <c r="EC108"/>
  <c r="ED108" s="1"/>
  <c r="DV108"/>
  <c r="DZ108" s="1"/>
  <c r="DZ107" s="1"/>
  <c r="DZ106" s="1"/>
  <c r="EC105"/>
  <c r="EG105" s="1"/>
  <c r="EG104" s="1"/>
  <c r="DV105"/>
  <c r="DZ105" s="1"/>
  <c r="DZ104" s="1"/>
  <c r="EC103"/>
  <c r="ED103" s="1"/>
  <c r="DW103"/>
  <c r="DW102" s="1"/>
  <c r="DV102"/>
  <c r="EC101"/>
  <c r="EG101" s="1"/>
  <c r="DV101"/>
  <c r="EJ100"/>
  <c r="EG100"/>
  <c r="ED100"/>
  <c r="DW100"/>
  <c r="EJ99"/>
  <c r="EG99"/>
  <c r="ED99"/>
  <c r="DW99"/>
  <c r="EC98"/>
  <c r="ED98" s="1"/>
  <c r="DW98"/>
  <c r="EJ96"/>
  <c r="EJ95" s="1"/>
  <c r="EG96"/>
  <c r="EG95" s="1"/>
  <c r="ED96"/>
  <c r="ED95" s="1"/>
  <c r="DW96"/>
  <c r="DW95" s="1"/>
  <c r="EC95"/>
  <c r="DV95"/>
  <c r="EC94"/>
  <c r="EG94" s="1"/>
  <c r="EG93" s="1"/>
  <c r="DV94"/>
  <c r="EJ92"/>
  <c r="EJ91" s="1"/>
  <c r="EG92"/>
  <c r="EG91" s="1"/>
  <c r="ED92"/>
  <c r="DW92"/>
  <c r="ED91"/>
  <c r="EC91"/>
  <c r="DV91"/>
  <c r="EJ90"/>
  <c r="EG90"/>
  <c r="ED90"/>
  <c r="DW90"/>
  <c r="EC89"/>
  <c r="EJ89" s="1"/>
  <c r="DW89"/>
  <c r="EJ88"/>
  <c r="EG88"/>
  <c r="ED88"/>
  <c r="DW88"/>
  <c r="EC87"/>
  <c r="EG87" s="1"/>
  <c r="DV87"/>
  <c r="EC86"/>
  <c r="ED86" s="1"/>
  <c r="DW86"/>
  <c r="EG85"/>
  <c r="ED85"/>
  <c r="DV85"/>
  <c r="DZ85" s="1"/>
  <c r="EC83"/>
  <c r="ED83" s="1"/>
  <c r="DV83"/>
  <c r="DZ83" s="1"/>
  <c r="EC82"/>
  <c r="DV82"/>
  <c r="EC80"/>
  <c r="EJ80" s="1"/>
  <c r="DW80"/>
  <c r="EK80" s="1"/>
  <c r="EG79"/>
  <c r="ED79"/>
  <c r="DV79"/>
  <c r="EJ78"/>
  <c r="EG78"/>
  <c r="ED78"/>
  <c r="DW78"/>
  <c r="EK75"/>
  <c r="EK74" s="1"/>
  <c r="EK73" s="1"/>
  <c r="ED74"/>
  <c r="ED73" s="1"/>
  <c r="DW74"/>
  <c r="DW73" s="1"/>
  <c r="EC72"/>
  <c r="ED72" s="1"/>
  <c r="ED71" s="1"/>
  <c r="ED70" s="1"/>
  <c r="DV72"/>
  <c r="EG69"/>
  <c r="ED69"/>
  <c r="DV69"/>
  <c r="DZ69" s="1"/>
  <c r="EC68"/>
  <c r="EG68" s="1"/>
  <c r="DV68"/>
  <c r="DZ68" s="1"/>
  <c r="DZ67" s="1"/>
  <c r="EG66"/>
  <c r="ED66"/>
  <c r="DV66"/>
  <c r="DZ66" s="1"/>
  <c r="EC65"/>
  <c r="EG65" s="1"/>
  <c r="DV65"/>
  <c r="EJ62"/>
  <c r="EG62"/>
  <c r="ED62"/>
  <c r="DW62"/>
  <c r="EG61"/>
  <c r="ED61"/>
  <c r="DV61"/>
  <c r="EC60"/>
  <c r="EG60" s="1"/>
  <c r="DV60"/>
  <c r="EG59"/>
  <c r="ED59"/>
  <c r="DV59"/>
  <c r="EG58"/>
  <c r="ED58"/>
  <c r="DV58"/>
  <c r="EC57"/>
  <c r="ED57" s="1"/>
  <c r="DV57"/>
  <c r="EJ54"/>
  <c r="EJ53" s="1"/>
  <c r="EG54"/>
  <c r="EG53" s="1"/>
  <c r="ED54"/>
  <c r="ED53" s="1"/>
  <c r="DW54"/>
  <c r="DW53" s="1"/>
  <c r="EC53"/>
  <c r="DV53"/>
  <c r="EC52"/>
  <c r="EG52" s="1"/>
  <c r="DV52"/>
  <c r="EC51"/>
  <c r="ED51" s="1"/>
  <c r="DW51"/>
  <c r="EJ49"/>
  <c r="EJ48" s="1"/>
  <c r="EG49"/>
  <c r="EG48" s="1"/>
  <c r="ED49"/>
  <c r="ED48" s="1"/>
  <c r="DW49"/>
  <c r="DW48" s="1"/>
  <c r="EC48"/>
  <c r="DV48"/>
  <c r="EG47"/>
  <c r="ED47"/>
  <c r="DV47"/>
  <c r="DZ47" s="1"/>
  <c r="EC46"/>
  <c r="ED46" s="1"/>
  <c r="DV46"/>
  <c r="DZ46" s="1"/>
  <c r="EC44"/>
  <c r="EG44" s="1"/>
  <c r="DV44"/>
  <c r="EC43"/>
  <c r="EG43" s="1"/>
  <c r="DV43"/>
  <c r="EC41"/>
  <c r="ED41" s="1"/>
  <c r="DW41"/>
  <c r="DW39" s="1"/>
  <c r="EG40"/>
  <c r="ED40"/>
  <c r="EK40" s="1"/>
  <c r="DV40"/>
  <c r="EJ38"/>
  <c r="EJ37" s="1"/>
  <c r="EG38"/>
  <c r="EG37" s="1"/>
  <c r="ED38"/>
  <c r="ED37" s="1"/>
  <c r="DW38"/>
  <c r="EC37"/>
  <c r="DV37"/>
  <c r="EJ36"/>
  <c r="EJ35" s="1"/>
  <c r="EG36"/>
  <c r="EG35" s="1"/>
  <c r="ED36"/>
  <c r="ED35" s="1"/>
  <c r="DW36"/>
  <c r="EC35"/>
  <c r="DV35"/>
  <c r="EJ33"/>
  <c r="EG33"/>
  <c r="ED33"/>
  <c r="DW33"/>
  <c r="EC32"/>
  <c r="DV32"/>
  <c r="EC31"/>
  <c r="EG31" s="1"/>
  <c r="DV31"/>
  <c r="DZ31" s="1"/>
  <c r="EJ30"/>
  <c r="EG30"/>
  <c r="ED30"/>
  <c r="DW30"/>
  <c r="EC29"/>
  <c r="EG29" s="1"/>
  <c r="DV29"/>
  <c r="DZ29" s="1"/>
  <c r="EC28"/>
  <c r="EG28" s="1"/>
  <c r="DV28"/>
  <c r="EJ27"/>
  <c r="EG27"/>
  <c r="ED27"/>
  <c r="DW27"/>
  <c r="EC26"/>
  <c r="ED26" s="1"/>
  <c r="DV26"/>
  <c r="EC25"/>
  <c r="ED25" s="1"/>
  <c r="DV25"/>
  <c r="EC23"/>
  <c r="EC22" s="1"/>
  <c r="DV23"/>
  <c r="EJ20"/>
  <c r="EJ19" s="1"/>
  <c r="EJ18" s="1"/>
  <c r="EG20"/>
  <c r="EG19" s="1"/>
  <c r="EG18" s="1"/>
  <c r="ED20"/>
  <c r="ED19" s="1"/>
  <c r="ED18" s="1"/>
  <c r="DW20"/>
  <c r="EC19"/>
  <c r="EC18" s="1"/>
  <c r="DV19"/>
  <c r="DV18" s="1"/>
  <c r="EC17"/>
  <c r="EG17" s="1"/>
  <c r="DV17"/>
  <c r="DZ17" s="1"/>
  <c r="EJ16"/>
  <c r="EG16"/>
  <c r="ED16"/>
  <c r="DW16"/>
  <c r="EC15"/>
  <c r="ED15" s="1"/>
  <c r="DV15"/>
  <c r="DZ15" s="1"/>
  <c r="DZ13" s="1"/>
  <c r="DZ12" s="1"/>
  <c r="EJ14"/>
  <c r="EG14"/>
  <c r="ED14"/>
  <c r="DW14"/>
  <c r="EC11"/>
  <c r="ED11" s="1"/>
  <c r="DW11"/>
  <c r="EC10"/>
  <c r="ED10" s="1"/>
  <c r="DV10"/>
  <c r="DZ10" s="1"/>
  <c r="DZ9" s="1"/>
  <c r="EC8"/>
  <c r="EG8" s="1"/>
  <c r="DV8"/>
  <c r="EJ7"/>
  <c r="EG7"/>
  <c r="ED7"/>
  <c r="DW7"/>
  <c r="DL121"/>
  <c r="DA121"/>
  <c r="DO120"/>
  <c r="DL120"/>
  <c r="DI120"/>
  <c r="DB120"/>
  <c r="DO118"/>
  <c r="DL118"/>
  <c r="DI118"/>
  <c r="DB118"/>
  <c r="DO117"/>
  <c r="DL117"/>
  <c r="DI117"/>
  <c r="DB117"/>
  <c r="DO116"/>
  <c r="DL116"/>
  <c r="DI116"/>
  <c r="DB116"/>
  <c r="DH115"/>
  <c r="DA115"/>
  <c r="DO113"/>
  <c r="DO112" s="1"/>
  <c r="DL113"/>
  <c r="DL112" s="1"/>
  <c r="DI113"/>
  <c r="DI112" s="1"/>
  <c r="DB113"/>
  <c r="DB112" s="1"/>
  <c r="DH112"/>
  <c r="DA112"/>
  <c r="DH111"/>
  <c r="DL111" s="1"/>
  <c r="DB111"/>
  <c r="DB110" s="1"/>
  <c r="DA110"/>
  <c r="DH109"/>
  <c r="DL109" s="1"/>
  <c r="DA109"/>
  <c r="DE109" s="1"/>
  <c r="DI108"/>
  <c r="DA108"/>
  <c r="DE108" s="1"/>
  <c r="DE107" s="1"/>
  <c r="DE106" s="1"/>
  <c r="DH105"/>
  <c r="DL105" s="1"/>
  <c r="DL104" s="1"/>
  <c r="DA105"/>
  <c r="DE105" s="1"/>
  <c r="DE104" s="1"/>
  <c r="DH103"/>
  <c r="DI103" s="1"/>
  <c r="DB103"/>
  <c r="DB102" s="1"/>
  <c r="DA102"/>
  <c r="DH101"/>
  <c r="DL101" s="1"/>
  <c r="DA101"/>
  <c r="DO100"/>
  <c r="DL100"/>
  <c r="DI100"/>
  <c r="DB100"/>
  <c r="DO99"/>
  <c r="DL99"/>
  <c r="DI99"/>
  <c r="DB99"/>
  <c r="DH98"/>
  <c r="DI98" s="1"/>
  <c r="DB98"/>
  <c r="DO96"/>
  <c r="DO95" s="1"/>
  <c r="DL96"/>
  <c r="DL95" s="1"/>
  <c r="DI96"/>
  <c r="DI95" s="1"/>
  <c r="DB96"/>
  <c r="DB95" s="1"/>
  <c r="DH95"/>
  <c r="DA95"/>
  <c r="DH94"/>
  <c r="DL94" s="1"/>
  <c r="DL93" s="1"/>
  <c r="DA94"/>
  <c r="DO92"/>
  <c r="DO91" s="1"/>
  <c r="DL92"/>
  <c r="DL91" s="1"/>
  <c r="DI92"/>
  <c r="DI91" s="1"/>
  <c r="DB92"/>
  <c r="DB91" s="1"/>
  <c r="DH91"/>
  <c r="DA91"/>
  <c r="DO90"/>
  <c r="DL90"/>
  <c r="DI90"/>
  <c r="DB90"/>
  <c r="DH89"/>
  <c r="DO89" s="1"/>
  <c r="DB89"/>
  <c r="DO88"/>
  <c r="DL88"/>
  <c r="DI88"/>
  <c r="DB88"/>
  <c r="DH87"/>
  <c r="DL87" s="1"/>
  <c r="DB87"/>
  <c r="DH86"/>
  <c r="DO86" s="1"/>
  <c r="DB86"/>
  <c r="DL85"/>
  <c r="DI85"/>
  <c r="DA85"/>
  <c r="DH83"/>
  <c r="DI83" s="1"/>
  <c r="DA83"/>
  <c r="DE83" s="1"/>
  <c r="DH82"/>
  <c r="DI82" s="1"/>
  <c r="DA82"/>
  <c r="DH80"/>
  <c r="DO80" s="1"/>
  <c r="DB80"/>
  <c r="DP80" s="1"/>
  <c r="DL79"/>
  <c r="DI79"/>
  <c r="DO79"/>
  <c r="DO78"/>
  <c r="DL78"/>
  <c r="DI78"/>
  <c r="DB78"/>
  <c r="DP75"/>
  <c r="DP74" s="1"/>
  <c r="DP73" s="1"/>
  <c r="DI74"/>
  <c r="DI73" s="1"/>
  <c r="DB74"/>
  <c r="DB73" s="1"/>
  <c r="DH72"/>
  <c r="DI72" s="1"/>
  <c r="DI71" s="1"/>
  <c r="DI70" s="1"/>
  <c r="DA72"/>
  <c r="DE72" s="1"/>
  <c r="DE71" s="1"/>
  <c r="DE70" s="1"/>
  <c r="DL69"/>
  <c r="DI69"/>
  <c r="DA69"/>
  <c r="DE69" s="1"/>
  <c r="DE67" s="1"/>
  <c r="DH68"/>
  <c r="DH67" s="1"/>
  <c r="DB68"/>
  <c r="DL66"/>
  <c r="DI66"/>
  <c r="DA66"/>
  <c r="DE66" s="1"/>
  <c r="DH65"/>
  <c r="DL65" s="1"/>
  <c r="DA65"/>
  <c r="DO62"/>
  <c r="DL62"/>
  <c r="DI62"/>
  <c r="DB62"/>
  <c r="DL61"/>
  <c r="DI61"/>
  <c r="DA61"/>
  <c r="DE61" s="1"/>
  <c r="DH60"/>
  <c r="DI60" s="1"/>
  <c r="DA60"/>
  <c r="DL59"/>
  <c r="DI59"/>
  <c r="DA59"/>
  <c r="DL58"/>
  <c r="DI58"/>
  <c r="DA58"/>
  <c r="DH57"/>
  <c r="DL57" s="1"/>
  <c r="DA57"/>
  <c r="DO54"/>
  <c r="DO53" s="1"/>
  <c r="DL54"/>
  <c r="DL53" s="1"/>
  <c r="DI54"/>
  <c r="DI53" s="1"/>
  <c r="DB54"/>
  <c r="DB53" s="1"/>
  <c r="DH53"/>
  <c r="DA53"/>
  <c r="DH52"/>
  <c r="DI52" s="1"/>
  <c r="DA52"/>
  <c r="DH51"/>
  <c r="DL51" s="1"/>
  <c r="DB51"/>
  <c r="DO49"/>
  <c r="DO48" s="1"/>
  <c r="DL49"/>
  <c r="DL48" s="1"/>
  <c r="DI49"/>
  <c r="DI48" s="1"/>
  <c r="DB49"/>
  <c r="DB48" s="1"/>
  <c r="DH48"/>
  <c r="DA48"/>
  <c r="DL47"/>
  <c r="DI47"/>
  <c r="DA47"/>
  <c r="DH46"/>
  <c r="DI46" s="1"/>
  <c r="DA46"/>
  <c r="DE46" s="1"/>
  <c r="DH44"/>
  <c r="DI44" s="1"/>
  <c r="DA44"/>
  <c r="DH43"/>
  <c r="DL43" s="1"/>
  <c r="DA43"/>
  <c r="DH41"/>
  <c r="DI41" s="1"/>
  <c r="DB41"/>
  <c r="DL40"/>
  <c r="DI40"/>
  <c r="DP40" s="1"/>
  <c r="DA40"/>
  <c r="DE40" s="1"/>
  <c r="DE39" s="1"/>
  <c r="DB39"/>
  <c r="DO38"/>
  <c r="DO37" s="1"/>
  <c r="DL38"/>
  <c r="DL37" s="1"/>
  <c r="DI38"/>
  <c r="DI37" s="1"/>
  <c r="DB38"/>
  <c r="DB37" s="1"/>
  <c r="DH37"/>
  <c r="DA37"/>
  <c r="DO36"/>
  <c r="DO35" s="1"/>
  <c r="DL36"/>
  <c r="DL35" s="1"/>
  <c r="DI36"/>
  <c r="DI35" s="1"/>
  <c r="DB36"/>
  <c r="DB35" s="1"/>
  <c r="DH35"/>
  <c r="DA35"/>
  <c r="DO33"/>
  <c r="DL33"/>
  <c r="DI33"/>
  <c r="DB33"/>
  <c r="DH32"/>
  <c r="DI32" s="1"/>
  <c r="DA32"/>
  <c r="DE32" s="1"/>
  <c r="DH31"/>
  <c r="DI31" s="1"/>
  <c r="DA31"/>
  <c r="DO30"/>
  <c r="DL30"/>
  <c r="DI30"/>
  <c r="DB30"/>
  <c r="DH29"/>
  <c r="DI29" s="1"/>
  <c r="DA29"/>
  <c r="DH28"/>
  <c r="DL28" s="1"/>
  <c r="DA28"/>
  <c r="DO27"/>
  <c r="DL27"/>
  <c r="DI27"/>
  <c r="DB27"/>
  <c r="DL26"/>
  <c r="DA26"/>
  <c r="DH25"/>
  <c r="DL25" s="1"/>
  <c r="DA25"/>
  <c r="DE25" s="1"/>
  <c r="DH23"/>
  <c r="DI23" s="1"/>
  <c r="DI22" s="1"/>
  <c r="DA23"/>
  <c r="DO20"/>
  <c r="DO19" s="1"/>
  <c r="DO18" s="1"/>
  <c r="DL20"/>
  <c r="DL19" s="1"/>
  <c r="DL18" s="1"/>
  <c r="DI20"/>
  <c r="DI19" s="1"/>
  <c r="DI18" s="1"/>
  <c r="DB20"/>
  <c r="DB19" s="1"/>
  <c r="DB18" s="1"/>
  <c r="DH19"/>
  <c r="DH18" s="1"/>
  <c r="DA19"/>
  <c r="DA18" s="1"/>
  <c r="DH17"/>
  <c r="DA17"/>
  <c r="DO16"/>
  <c r="DL16"/>
  <c r="DI16"/>
  <c r="DB16"/>
  <c r="DH15"/>
  <c r="DA15"/>
  <c r="DO14"/>
  <c r="DL14"/>
  <c r="DI14"/>
  <c r="DB14"/>
  <c r="DH11"/>
  <c r="DI11" s="1"/>
  <c r="DB11"/>
  <c r="DH10"/>
  <c r="DL10" s="1"/>
  <c r="DA10"/>
  <c r="DL8"/>
  <c r="DA8"/>
  <c r="DO7"/>
  <c r="DL7"/>
  <c r="DI7"/>
  <c r="DB7"/>
  <c r="CQ121"/>
  <c r="CF121"/>
  <c r="CT120"/>
  <c r="CQ120"/>
  <c r="CN120"/>
  <c r="CG120"/>
  <c r="CT118"/>
  <c r="CQ118"/>
  <c r="CN118"/>
  <c r="CG118"/>
  <c r="CT117"/>
  <c r="CQ117"/>
  <c r="CN117"/>
  <c r="CG117"/>
  <c r="CT116"/>
  <c r="CQ116"/>
  <c r="CN116"/>
  <c r="CG116"/>
  <c r="CM115"/>
  <c r="CF115"/>
  <c r="CT113"/>
  <c r="CT112" s="1"/>
  <c r="CQ113"/>
  <c r="CQ112" s="1"/>
  <c r="CN113"/>
  <c r="CN112" s="1"/>
  <c r="CG113"/>
  <c r="CM112"/>
  <c r="CF112"/>
  <c r="CM111"/>
  <c r="CQ111" s="1"/>
  <c r="CG111"/>
  <c r="CG110" s="1"/>
  <c r="CF110"/>
  <c r="CM109"/>
  <c r="CN109" s="1"/>
  <c r="CF109"/>
  <c r="CJ109" s="1"/>
  <c r="CN108"/>
  <c r="CF108"/>
  <c r="CJ108" s="1"/>
  <c r="CJ107" s="1"/>
  <c r="CJ106" s="1"/>
  <c r="CM105"/>
  <c r="CM104" s="1"/>
  <c r="CF105"/>
  <c r="CJ105" s="1"/>
  <c r="CJ104" s="1"/>
  <c r="CM103"/>
  <c r="CN103" s="1"/>
  <c r="CN102" s="1"/>
  <c r="CG103"/>
  <c r="CG102" s="1"/>
  <c r="CF102"/>
  <c r="CM101"/>
  <c r="CQ101" s="1"/>
  <c r="CF101"/>
  <c r="CT100"/>
  <c r="CQ100"/>
  <c r="CN100"/>
  <c r="CG100"/>
  <c r="CT99"/>
  <c r="CQ99"/>
  <c r="CN99"/>
  <c r="CG99"/>
  <c r="CM98"/>
  <c r="CN98" s="1"/>
  <c r="CG98"/>
  <c r="CT96"/>
  <c r="CT95" s="1"/>
  <c r="CQ96"/>
  <c r="CN96"/>
  <c r="CN95" s="1"/>
  <c r="CG96"/>
  <c r="CG95" s="1"/>
  <c r="CQ95"/>
  <c r="CM95"/>
  <c r="CF95"/>
  <c r="CM94"/>
  <c r="CQ94" s="1"/>
  <c r="CQ93" s="1"/>
  <c r="CF94"/>
  <c r="CT92"/>
  <c r="CT91" s="1"/>
  <c r="CQ92"/>
  <c r="CQ91" s="1"/>
  <c r="CN92"/>
  <c r="CN91" s="1"/>
  <c r="CG92"/>
  <c r="CG91" s="1"/>
  <c r="CM91"/>
  <c r="CF91"/>
  <c r="CT90"/>
  <c r="CQ90"/>
  <c r="CN90"/>
  <c r="CG90"/>
  <c r="CM89"/>
  <c r="CT89" s="1"/>
  <c r="CG89"/>
  <c r="CT88"/>
  <c r="CQ88"/>
  <c r="CN88"/>
  <c r="CG88"/>
  <c r="CM87"/>
  <c r="CQ87" s="1"/>
  <c r="CG87"/>
  <c r="CM86"/>
  <c r="CQ86" s="1"/>
  <c r="CG86"/>
  <c r="CQ85"/>
  <c r="CN85"/>
  <c r="CF85"/>
  <c r="CM83"/>
  <c r="CN83" s="1"/>
  <c r="CF83"/>
  <c r="CJ83" s="1"/>
  <c r="CN82"/>
  <c r="CG82"/>
  <c r="CM80"/>
  <c r="CT80" s="1"/>
  <c r="CG80"/>
  <c r="CU80" s="1"/>
  <c r="CQ79"/>
  <c r="CN79"/>
  <c r="CT79"/>
  <c r="CT78"/>
  <c r="CQ78"/>
  <c r="CN78"/>
  <c r="CG78"/>
  <c r="CU75"/>
  <c r="CU74" s="1"/>
  <c r="CU73" s="1"/>
  <c r="CN74"/>
  <c r="CN73" s="1"/>
  <c r="CG74"/>
  <c r="CG73" s="1"/>
  <c r="CM72"/>
  <c r="CN72" s="1"/>
  <c r="CN71" s="1"/>
  <c r="CN70" s="1"/>
  <c r="CF72"/>
  <c r="CQ69"/>
  <c r="CN69"/>
  <c r="CF69"/>
  <c r="CM68"/>
  <c r="CN68" s="1"/>
  <c r="CQ66"/>
  <c r="CN66"/>
  <c r="CF66"/>
  <c r="CM65"/>
  <c r="CF65"/>
  <c r="CT62"/>
  <c r="CQ62"/>
  <c r="CN62"/>
  <c r="CG62"/>
  <c r="CQ61"/>
  <c r="CN61"/>
  <c r="CF61"/>
  <c r="CJ61" s="1"/>
  <c r="CM60"/>
  <c r="CN60" s="1"/>
  <c r="CF60"/>
  <c r="CQ59"/>
  <c r="CN59"/>
  <c r="CF59"/>
  <c r="CQ58"/>
  <c r="CN58"/>
  <c r="CF58"/>
  <c r="CJ58" s="1"/>
  <c r="CM57"/>
  <c r="CN57" s="1"/>
  <c r="CF57"/>
  <c r="CT54"/>
  <c r="CT53" s="1"/>
  <c r="CQ54"/>
  <c r="CQ53" s="1"/>
  <c r="CN54"/>
  <c r="CN53" s="1"/>
  <c r="CG54"/>
  <c r="CM53"/>
  <c r="CF53"/>
  <c r="CM52"/>
  <c r="CN52" s="1"/>
  <c r="CF52"/>
  <c r="CJ52" s="1"/>
  <c r="CJ50" s="1"/>
  <c r="CM51"/>
  <c r="CN51" s="1"/>
  <c r="CG51"/>
  <c r="CT49"/>
  <c r="CT48" s="1"/>
  <c r="CQ49"/>
  <c r="CQ48" s="1"/>
  <c r="CN49"/>
  <c r="CN48" s="1"/>
  <c r="CG49"/>
  <c r="CM48"/>
  <c r="CF48"/>
  <c r="CQ47"/>
  <c r="CN47"/>
  <c r="CF47"/>
  <c r="CQ46"/>
  <c r="CF46"/>
  <c r="CM44"/>
  <c r="CN44" s="1"/>
  <c r="CF44"/>
  <c r="CM43"/>
  <c r="CN43" s="1"/>
  <c r="CF43"/>
  <c r="CM41"/>
  <c r="CQ41" s="1"/>
  <c r="CG41"/>
  <c r="CG39" s="1"/>
  <c r="CQ40"/>
  <c r="CN40"/>
  <c r="CF40"/>
  <c r="CT38"/>
  <c r="CT37" s="1"/>
  <c r="CQ38"/>
  <c r="CQ37" s="1"/>
  <c r="CN38"/>
  <c r="CN37" s="1"/>
  <c r="CG38"/>
  <c r="CG37" s="1"/>
  <c r="CM37"/>
  <c r="CF37"/>
  <c r="CT36"/>
  <c r="CT35" s="1"/>
  <c r="CQ36"/>
  <c r="CQ35" s="1"/>
  <c r="CN36"/>
  <c r="CN35" s="1"/>
  <c r="CG36"/>
  <c r="CM35"/>
  <c r="CF35"/>
  <c r="CT33"/>
  <c r="CQ33"/>
  <c r="CN33"/>
  <c r="CG33"/>
  <c r="CM32"/>
  <c r="CQ32" s="1"/>
  <c r="CF32"/>
  <c r="CJ32" s="1"/>
  <c r="CM31"/>
  <c r="CN31" s="1"/>
  <c r="CF31"/>
  <c r="CJ31" s="1"/>
  <c r="CT30"/>
  <c r="CQ30"/>
  <c r="CN30"/>
  <c r="CG30"/>
  <c r="CM29"/>
  <c r="CN29" s="1"/>
  <c r="CF29"/>
  <c r="CJ29" s="1"/>
  <c r="CM28"/>
  <c r="CN28" s="1"/>
  <c r="CF28"/>
  <c r="CT27"/>
  <c r="CQ27"/>
  <c r="CN27"/>
  <c r="CG27"/>
  <c r="CN26"/>
  <c r="CF26"/>
  <c r="CM25"/>
  <c r="CQ25" s="1"/>
  <c r="CG25"/>
  <c r="CM23"/>
  <c r="CN23" s="1"/>
  <c r="CN22" s="1"/>
  <c r="CG23"/>
  <c r="CT20"/>
  <c r="CT19" s="1"/>
  <c r="CT18" s="1"/>
  <c r="CQ20"/>
  <c r="CQ19" s="1"/>
  <c r="CQ18" s="1"/>
  <c r="CN20"/>
  <c r="CN19" s="1"/>
  <c r="CN18" s="1"/>
  <c r="CG20"/>
  <c r="CM19"/>
  <c r="CM18" s="1"/>
  <c r="CF19"/>
  <c r="CF18" s="1"/>
  <c r="CM17"/>
  <c r="CN17" s="1"/>
  <c r="CF17"/>
  <c r="CJ17" s="1"/>
  <c r="CT16"/>
  <c r="CQ16"/>
  <c r="CN16"/>
  <c r="CG16"/>
  <c r="CM15"/>
  <c r="CN15" s="1"/>
  <c r="CF15"/>
  <c r="CJ15" s="1"/>
  <c r="CJ13" s="1"/>
  <c r="CJ12" s="1"/>
  <c r="CT14"/>
  <c r="CQ14"/>
  <c r="CN14"/>
  <c r="CG14"/>
  <c r="CM11"/>
  <c r="CG11"/>
  <c r="CM10"/>
  <c r="CN10" s="1"/>
  <c r="CF10"/>
  <c r="CN8"/>
  <c r="CF8"/>
  <c r="CJ8" s="1"/>
  <c r="CJ6" s="1"/>
  <c r="CT7"/>
  <c r="CQ7"/>
  <c r="CN7"/>
  <c r="CG7"/>
  <c r="BV121"/>
  <c r="BK121"/>
  <c r="BY120"/>
  <c r="BV120"/>
  <c r="BS120"/>
  <c r="BL120"/>
  <c r="BY118"/>
  <c r="BV118"/>
  <c r="BS118"/>
  <c r="BL118"/>
  <c r="BY117"/>
  <c r="BV117"/>
  <c r="BS117"/>
  <c r="BL117"/>
  <c r="BY116"/>
  <c r="BV116"/>
  <c r="BS116"/>
  <c r="BL116"/>
  <c r="BR115"/>
  <c r="BK115"/>
  <c r="BY113"/>
  <c r="BY112" s="1"/>
  <c r="BV113"/>
  <c r="BV112" s="1"/>
  <c r="BS113"/>
  <c r="BS112" s="1"/>
  <c r="BL113"/>
  <c r="BL112" s="1"/>
  <c r="BR112"/>
  <c r="BK112"/>
  <c r="BR111"/>
  <c r="BV111" s="1"/>
  <c r="BL111"/>
  <c r="BL110" s="1"/>
  <c r="BK110"/>
  <c r="BR109"/>
  <c r="BS109" s="1"/>
  <c r="BK109"/>
  <c r="BS108"/>
  <c r="BK108"/>
  <c r="BO108" s="1"/>
  <c r="BR105"/>
  <c r="BR104" s="1"/>
  <c r="BK105"/>
  <c r="BR103"/>
  <c r="BS103" s="1"/>
  <c r="BL103"/>
  <c r="BL102" s="1"/>
  <c r="BK102"/>
  <c r="BR101"/>
  <c r="BV101" s="1"/>
  <c r="BK101"/>
  <c r="BY100"/>
  <c r="BV100"/>
  <c r="BS100"/>
  <c r="BL100"/>
  <c r="BY99"/>
  <c r="BV99"/>
  <c r="BS99"/>
  <c r="BL99"/>
  <c r="BR98"/>
  <c r="BS98" s="1"/>
  <c r="BL98"/>
  <c r="BY96"/>
  <c r="BY95" s="1"/>
  <c r="BV96"/>
  <c r="BV95" s="1"/>
  <c r="BS96"/>
  <c r="BS95" s="1"/>
  <c r="BL96"/>
  <c r="BL95" s="1"/>
  <c r="BR95"/>
  <c r="BK95"/>
  <c r="BR94"/>
  <c r="BV94" s="1"/>
  <c r="BV93" s="1"/>
  <c r="BK94"/>
  <c r="BY92"/>
  <c r="BY91" s="1"/>
  <c r="BV92"/>
  <c r="BV91" s="1"/>
  <c r="BS92"/>
  <c r="BS91" s="1"/>
  <c r="BL92"/>
  <c r="BL91" s="1"/>
  <c r="BR91"/>
  <c r="BK91"/>
  <c r="BY90"/>
  <c r="BV90"/>
  <c r="BS90"/>
  <c r="BL90"/>
  <c r="BR89"/>
  <c r="BY89" s="1"/>
  <c r="BL89"/>
  <c r="BY88"/>
  <c r="BV88"/>
  <c r="BS88"/>
  <c r="BL88"/>
  <c r="BR87"/>
  <c r="BV87" s="1"/>
  <c r="BL87"/>
  <c r="BR86"/>
  <c r="BY86" s="1"/>
  <c r="BL86"/>
  <c r="BV85"/>
  <c r="BS85"/>
  <c r="BK85"/>
  <c r="BR83"/>
  <c r="BS83" s="1"/>
  <c r="BK83"/>
  <c r="BS82"/>
  <c r="BL82"/>
  <c r="BR80"/>
  <c r="BY80" s="1"/>
  <c r="BL80"/>
  <c r="BZ80" s="1"/>
  <c r="BV79"/>
  <c r="BS79"/>
  <c r="BY79"/>
  <c r="BY78"/>
  <c r="BV78"/>
  <c r="BS78"/>
  <c r="BS77" s="1"/>
  <c r="BL78"/>
  <c r="BZ75"/>
  <c r="BZ74" s="1"/>
  <c r="BZ73" s="1"/>
  <c r="BS74"/>
  <c r="BS73" s="1"/>
  <c r="BL74"/>
  <c r="BL73" s="1"/>
  <c r="BR72"/>
  <c r="BS72" s="1"/>
  <c r="BS71" s="1"/>
  <c r="BS70" s="1"/>
  <c r="BK72"/>
  <c r="BO72" s="1"/>
  <c r="BO71" s="1"/>
  <c r="BO70" s="1"/>
  <c r="BV69"/>
  <c r="BS69"/>
  <c r="BK69"/>
  <c r="BO69" s="1"/>
  <c r="BO67" s="1"/>
  <c r="BR68"/>
  <c r="BV68" s="1"/>
  <c r="BL68"/>
  <c r="BV66"/>
  <c r="BS66"/>
  <c r="BK66"/>
  <c r="BR65"/>
  <c r="BK65"/>
  <c r="BY62"/>
  <c r="BV62"/>
  <c r="BS62"/>
  <c r="BL62"/>
  <c r="BV61"/>
  <c r="BS61"/>
  <c r="BK61"/>
  <c r="BO61" s="1"/>
  <c r="BR60"/>
  <c r="BL60"/>
  <c r="BV59"/>
  <c r="BS59"/>
  <c r="BK59"/>
  <c r="BO59" s="1"/>
  <c r="BV58"/>
  <c r="BS58"/>
  <c r="BK58"/>
  <c r="BR57"/>
  <c r="BS57" s="1"/>
  <c r="BK57"/>
  <c r="BY54"/>
  <c r="BY53" s="1"/>
  <c r="BV54"/>
  <c r="BV53" s="1"/>
  <c r="BS54"/>
  <c r="BS53" s="1"/>
  <c r="BL54"/>
  <c r="BL53" s="1"/>
  <c r="BR53"/>
  <c r="BK53"/>
  <c r="BR52"/>
  <c r="BV52" s="1"/>
  <c r="BK52"/>
  <c r="BO52" s="1"/>
  <c r="BO50" s="1"/>
  <c r="BR51"/>
  <c r="BS51" s="1"/>
  <c r="BL51"/>
  <c r="BY49"/>
  <c r="BY48" s="1"/>
  <c r="BV49"/>
  <c r="BV48" s="1"/>
  <c r="BS49"/>
  <c r="BS48" s="1"/>
  <c r="BL49"/>
  <c r="BL48" s="1"/>
  <c r="BR48"/>
  <c r="BK48"/>
  <c r="BV47"/>
  <c r="BS47"/>
  <c r="BK47"/>
  <c r="BK46"/>
  <c r="BR44"/>
  <c r="BS44" s="1"/>
  <c r="BK44"/>
  <c r="BO44" s="1"/>
  <c r="BR43"/>
  <c r="BS43" s="1"/>
  <c r="BK43"/>
  <c r="BR41"/>
  <c r="BS41" s="1"/>
  <c r="BL41"/>
  <c r="BV40"/>
  <c r="BS40"/>
  <c r="BZ40" s="1"/>
  <c r="BK40"/>
  <c r="BO40" s="1"/>
  <c r="BO39" s="1"/>
  <c r="BL39"/>
  <c r="BY38"/>
  <c r="BY37" s="1"/>
  <c r="BV38"/>
  <c r="BS38"/>
  <c r="BS37" s="1"/>
  <c r="BL38"/>
  <c r="BL37" s="1"/>
  <c r="BR37"/>
  <c r="BK37"/>
  <c r="BY36"/>
  <c r="BY35" s="1"/>
  <c r="BV36"/>
  <c r="BS36"/>
  <c r="BS35" s="1"/>
  <c r="BL36"/>
  <c r="BL35" s="1"/>
  <c r="BV35"/>
  <c r="BR35"/>
  <c r="BK35"/>
  <c r="BY33"/>
  <c r="BV33"/>
  <c r="BS33"/>
  <c r="BL33"/>
  <c r="BR32"/>
  <c r="BV32" s="1"/>
  <c r="BK32"/>
  <c r="BO32" s="1"/>
  <c r="BR31"/>
  <c r="BS31" s="1"/>
  <c r="BK31"/>
  <c r="BY30"/>
  <c r="BV30"/>
  <c r="BS30"/>
  <c r="BL30"/>
  <c r="BS29"/>
  <c r="BK29"/>
  <c r="BR28"/>
  <c r="BV28" s="1"/>
  <c r="BK28"/>
  <c r="BY27"/>
  <c r="BV27"/>
  <c r="BS27"/>
  <c r="BL27"/>
  <c r="BV26"/>
  <c r="BK26"/>
  <c r="BR25"/>
  <c r="BS25" s="1"/>
  <c r="BL25"/>
  <c r="BS23"/>
  <c r="BS22" s="1"/>
  <c r="BL23"/>
  <c r="BL22" s="1"/>
  <c r="BY20"/>
  <c r="BY19" s="1"/>
  <c r="BY18" s="1"/>
  <c r="BV20"/>
  <c r="BS20"/>
  <c r="BS19" s="1"/>
  <c r="BS18" s="1"/>
  <c r="BL20"/>
  <c r="BL19" s="1"/>
  <c r="BL18" s="1"/>
  <c r="BR19"/>
  <c r="BR18" s="1"/>
  <c r="BK19"/>
  <c r="BK18" s="1"/>
  <c r="BR17"/>
  <c r="BS17" s="1"/>
  <c r="BK17"/>
  <c r="BO17" s="1"/>
  <c r="BY16"/>
  <c r="BV16"/>
  <c r="BS16"/>
  <c r="BL16"/>
  <c r="BR15"/>
  <c r="BS15" s="1"/>
  <c r="BK15"/>
  <c r="BY14"/>
  <c r="BV14"/>
  <c r="BS14"/>
  <c r="BL14"/>
  <c r="BR11"/>
  <c r="BS11" s="1"/>
  <c r="BL11"/>
  <c r="BS10"/>
  <c r="BK10"/>
  <c r="BO10" s="1"/>
  <c r="BO9" s="1"/>
  <c r="BR6"/>
  <c r="BK8"/>
  <c r="BO8" s="1"/>
  <c r="BO6" s="1"/>
  <c r="BO5" s="1"/>
  <c r="BY7"/>
  <c r="BV7"/>
  <c r="BS7"/>
  <c r="BL7"/>
  <c r="BA121"/>
  <c r="AP121"/>
  <c r="BD120"/>
  <c r="BA120"/>
  <c r="AX120"/>
  <c r="AQ120"/>
  <c r="BD118"/>
  <c r="BA118"/>
  <c r="AX118"/>
  <c r="AQ118"/>
  <c r="BD117"/>
  <c r="BA117"/>
  <c r="AX117"/>
  <c r="AQ117"/>
  <c r="BD116"/>
  <c r="BA116"/>
  <c r="AX116"/>
  <c r="AQ116"/>
  <c r="AW115"/>
  <c r="AP115"/>
  <c r="BD113"/>
  <c r="BD112" s="1"/>
  <c r="BA113"/>
  <c r="BA112" s="1"/>
  <c r="AX113"/>
  <c r="AX112" s="1"/>
  <c r="AQ113"/>
  <c r="AQ112" s="1"/>
  <c r="AW112"/>
  <c r="AP112"/>
  <c r="BA111"/>
  <c r="AQ111"/>
  <c r="AQ110" s="1"/>
  <c r="AP110"/>
  <c r="AW109"/>
  <c r="BA109" s="1"/>
  <c r="AP109"/>
  <c r="AT109" s="1"/>
  <c r="BA108"/>
  <c r="AP108"/>
  <c r="AT108" s="1"/>
  <c r="AT107" s="1"/>
  <c r="AT106" s="1"/>
  <c r="AW105"/>
  <c r="AW104" s="1"/>
  <c r="AW103"/>
  <c r="AX103" s="1"/>
  <c r="AQ103"/>
  <c r="AQ102" s="1"/>
  <c r="AP102"/>
  <c r="AW101"/>
  <c r="BA101" s="1"/>
  <c r="AP101"/>
  <c r="BD100"/>
  <c r="BA100"/>
  <c r="AX100"/>
  <c r="AQ100"/>
  <c r="BD99"/>
  <c r="BA99"/>
  <c r="AX99"/>
  <c r="AQ99"/>
  <c r="AW98"/>
  <c r="AX98" s="1"/>
  <c r="AQ98"/>
  <c r="BD96"/>
  <c r="BD95" s="1"/>
  <c r="BA96"/>
  <c r="BA95" s="1"/>
  <c r="AX96"/>
  <c r="AX95" s="1"/>
  <c r="AQ96"/>
  <c r="AQ95" s="1"/>
  <c r="AW95"/>
  <c r="AP95"/>
  <c r="AW94"/>
  <c r="BA94" s="1"/>
  <c r="BA93" s="1"/>
  <c r="AP94"/>
  <c r="BD92"/>
  <c r="BD91" s="1"/>
  <c r="BA92"/>
  <c r="BA91" s="1"/>
  <c r="AX92"/>
  <c r="AX91" s="1"/>
  <c r="AQ92"/>
  <c r="AQ91" s="1"/>
  <c r="AW91"/>
  <c r="AP91"/>
  <c r="BD90"/>
  <c r="BA90"/>
  <c r="AX90"/>
  <c r="AQ90"/>
  <c r="AW89"/>
  <c r="BD89" s="1"/>
  <c r="AQ89"/>
  <c r="BD88"/>
  <c r="BA88"/>
  <c r="AX88"/>
  <c r="AQ88"/>
  <c r="AW87"/>
  <c r="BA87" s="1"/>
  <c r="AQ87"/>
  <c r="AW86"/>
  <c r="AQ86"/>
  <c r="BA85"/>
  <c r="AX85"/>
  <c r="AW83"/>
  <c r="AX83" s="1"/>
  <c r="AP83"/>
  <c r="AT83" s="1"/>
  <c r="AX82"/>
  <c r="AQ82"/>
  <c r="AW80"/>
  <c r="BD80" s="1"/>
  <c r="AQ80"/>
  <c r="BE80" s="1"/>
  <c r="BA79"/>
  <c r="AX79"/>
  <c r="AP77"/>
  <c r="BD78"/>
  <c r="BA78"/>
  <c r="AX78"/>
  <c r="AQ78"/>
  <c r="BE75"/>
  <c r="BE74" s="1"/>
  <c r="BE73" s="1"/>
  <c r="AX74"/>
  <c r="AX73" s="1"/>
  <c r="AQ74"/>
  <c r="AQ73" s="1"/>
  <c r="AW72"/>
  <c r="AX72" s="1"/>
  <c r="AX71" s="1"/>
  <c r="AX70" s="1"/>
  <c r="AP72"/>
  <c r="AT72" s="1"/>
  <c r="AT71" s="1"/>
  <c r="AT70" s="1"/>
  <c r="BA69"/>
  <c r="AX69"/>
  <c r="AP69"/>
  <c r="AT69" s="1"/>
  <c r="AT67" s="1"/>
  <c r="AW68"/>
  <c r="BA68" s="1"/>
  <c r="BA66"/>
  <c r="AX66"/>
  <c r="AP66"/>
  <c r="AW65"/>
  <c r="AW64" s="1"/>
  <c r="AP65"/>
  <c r="BD62"/>
  <c r="BA62"/>
  <c r="AX62"/>
  <c r="AQ62"/>
  <c r="BA61"/>
  <c r="AX61"/>
  <c r="AP61"/>
  <c r="AW60"/>
  <c r="AX60" s="1"/>
  <c r="BA59"/>
  <c r="AX59"/>
  <c r="AP59"/>
  <c r="AT59" s="1"/>
  <c r="BA58"/>
  <c r="AX58"/>
  <c r="AP58"/>
  <c r="AT58" s="1"/>
  <c r="AW57"/>
  <c r="BA57" s="1"/>
  <c r="AP57"/>
  <c r="BD54"/>
  <c r="BD53" s="1"/>
  <c r="BA54"/>
  <c r="BA53" s="1"/>
  <c r="AX54"/>
  <c r="AX53" s="1"/>
  <c r="AQ54"/>
  <c r="AQ53" s="1"/>
  <c r="AW53"/>
  <c r="AP53"/>
  <c r="AX52"/>
  <c r="AP52"/>
  <c r="AW51"/>
  <c r="BD51" s="1"/>
  <c r="AQ51"/>
  <c r="BD49"/>
  <c r="BD48" s="1"/>
  <c r="BA49"/>
  <c r="BA48" s="1"/>
  <c r="AX49"/>
  <c r="AX48" s="1"/>
  <c r="AQ49"/>
  <c r="AQ48" s="1"/>
  <c r="AW48"/>
  <c r="AP48"/>
  <c r="BA47"/>
  <c r="AX47"/>
  <c r="AP47"/>
  <c r="AT47" s="1"/>
  <c r="AX46"/>
  <c r="AP46"/>
  <c r="AT46" s="1"/>
  <c r="AT45" s="1"/>
  <c r="AW44"/>
  <c r="AP44"/>
  <c r="AT44" s="1"/>
  <c r="AW43"/>
  <c r="BA43" s="1"/>
  <c r="AP43"/>
  <c r="AT43" s="1"/>
  <c r="AW41"/>
  <c r="BA41" s="1"/>
  <c r="AQ41"/>
  <c r="AQ39" s="1"/>
  <c r="BA40"/>
  <c r="AX40"/>
  <c r="BE40" s="1"/>
  <c r="AP40"/>
  <c r="BD38"/>
  <c r="BD37" s="1"/>
  <c r="BA38"/>
  <c r="BA37" s="1"/>
  <c r="AX38"/>
  <c r="AX37" s="1"/>
  <c r="AQ38"/>
  <c r="AW37"/>
  <c r="AP37"/>
  <c r="BD36"/>
  <c r="BD35" s="1"/>
  <c r="BA36"/>
  <c r="BA35" s="1"/>
  <c r="AX36"/>
  <c r="AX35" s="1"/>
  <c r="AQ36"/>
  <c r="AQ35" s="1"/>
  <c r="AW35"/>
  <c r="AP35"/>
  <c r="BD33"/>
  <c r="BA33"/>
  <c r="AX33"/>
  <c r="AQ33"/>
  <c r="BA32"/>
  <c r="AP32"/>
  <c r="AW31"/>
  <c r="AX31" s="1"/>
  <c r="BD30"/>
  <c r="BA30"/>
  <c r="AX30"/>
  <c r="AQ30"/>
  <c r="AX29"/>
  <c r="AP29"/>
  <c r="AT29" s="1"/>
  <c r="AW28"/>
  <c r="AX28" s="1"/>
  <c r="AP28"/>
  <c r="AT28" s="1"/>
  <c r="BD27"/>
  <c r="BA27"/>
  <c r="AX27"/>
  <c r="AQ27"/>
  <c r="AX26"/>
  <c r="AP26"/>
  <c r="AW25"/>
  <c r="AX25" s="1"/>
  <c r="AW23"/>
  <c r="AW22" s="1"/>
  <c r="AP22"/>
  <c r="BD20"/>
  <c r="BD19" s="1"/>
  <c r="BD18" s="1"/>
  <c r="BA20"/>
  <c r="BA19" s="1"/>
  <c r="BA18" s="1"/>
  <c r="AX20"/>
  <c r="AX19" s="1"/>
  <c r="AX18" s="1"/>
  <c r="AQ20"/>
  <c r="AW19"/>
  <c r="AW18" s="1"/>
  <c r="AP19"/>
  <c r="AP18" s="1"/>
  <c r="AW17"/>
  <c r="AX17" s="1"/>
  <c r="AP17"/>
  <c r="BD16"/>
  <c r="BA16"/>
  <c r="AX16"/>
  <c r="AQ16"/>
  <c r="AW15"/>
  <c r="AX15" s="1"/>
  <c r="AP15"/>
  <c r="AT15" s="1"/>
  <c r="BD14"/>
  <c r="BA14"/>
  <c r="AX14"/>
  <c r="AQ14"/>
  <c r="AX11"/>
  <c r="AQ11"/>
  <c r="AX10"/>
  <c r="AP10"/>
  <c r="AT10" s="1"/>
  <c r="AT9" s="1"/>
  <c r="BA8"/>
  <c r="BD7"/>
  <c r="BA7"/>
  <c r="AX7"/>
  <c r="AQ7"/>
  <c r="AF120"/>
  <c r="AF118"/>
  <c r="AF117"/>
  <c r="AF116"/>
  <c r="AF113"/>
  <c r="AF100"/>
  <c r="AF99"/>
  <c r="AF96"/>
  <c r="AF92"/>
  <c r="AF90"/>
  <c r="AF88"/>
  <c r="AF85"/>
  <c r="AF79"/>
  <c r="AF78"/>
  <c r="AF69"/>
  <c r="AF66"/>
  <c r="AF62"/>
  <c r="AF61"/>
  <c r="AF59"/>
  <c r="AF58"/>
  <c r="AF54"/>
  <c r="AF49"/>
  <c r="AF47"/>
  <c r="AF40"/>
  <c r="AF38"/>
  <c r="AF36"/>
  <c r="AF33"/>
  <c r="AF30"/>
  <c r="AF27"/>
  <c r="AF20"/>
  <c r="AF16"/>
  <c r="AF14"/>
  <c r="AF7"/>
  <c r="AC120"/>
  <c r="AC118"/>
  <c r="AC117"/>
  <c r="AC116"/>
  <c r="AC113"/>
  <c r="AC100"/>
  <c r="AC99"/>
  <c r="AC96"/>
  <c r="AC92"/>
  <c r="AC90"/>
  <c r="AC88"/>
  <c r="AC85"/>
  <c r="AC79"/>
  <c r="AC78"/>
  <c r="AC69"/>
  <c r="AC66"/>
  <c r="AC62"/>
  <c r="AC61"/>
  <c r="AC59"/>
  <c r="AC58"/>
  <c r="AC54"/>
  <c r="AC49"/>
  <c r="AC47"/>
  <c r="AC40"/>
  <c r="AC38"/>
  <c r="AC36"/>
  <c r="AC33"/>
  <c r="AC30"/>
  <c r="AC27"/>
  <c r="IE64" l="1"/>
  <c r="HQ54"/>
  <c r="HQ53" s="1"/>
  <c r="HM64"/>
  <c r="IH50"/>
  <c r="IZ64"/>
  <c r="IZ63" s="1"/>
  <c r="JD64"/>
  <c r="JE78"/>
  <c r="JC81"/>
  <c r="JE49"/>
  <c r="JE48" s="1"/>
  <c r="IS35"/>
  <c r="IS42"/>
  <c r="JC64"/>
  <c r="JE83"/>
  <c r="JE51"/>
  <c r="IL36"/>
  <c r="IL35" s="1"/>
  <c r="HW45"/>
  <c r="IY42"/>
  <c r="JC43"/>
  <c r="JH43" s="1"/>
  <c r="JE47"/>
  <c r="IS60"/>
  <c r="JE61"/>
  <c r="HQ36"/>
  <c r="HQ35" s="1"/>
  <c r="JE32"/>
  <c r="IY84"/>
  <c r="JD108"/>
  <c r="IZ108"/>
  <c r="AQ17"/>
  <c r="AT17"/>
  <c r="AT13" s="1"/>
  <c r="AT12" s="1"/>
  <c r="AQ32"/>
  <c r="AT32"/>
  <c r="BD40"/>
  <c r="AT40"/>
  <c r="AT39" s="1"/>
  <c r="AQ26"/>
  <c r="AT26"/>
  <c r="AT24" s="1"/>
  <c r="AT21" s="1"/>
  <c r="AT42"/>
  <c r="BD61"/>
  <c r="AT61"/>
  <c r="AQ94"/>
  <c r="AT94"/>
  <c r="AT93" s="1"/>
  <c r="BL43"/>
  <c r="BO43"/>
  <c r="BO42" s="1"/>
  <c r="BL46"/>
  <c r="BO46"/>
  <c r="BK50"/>
  <c r="BL65"/>
  <c r="BO65"/>
  <c r="BY66"/>
  <c r="BO66"/>
  <c r="BL83"/>
  <c r="BO83"/>
  <c r="BO81" s="1"/>
  <c r="BY85"/>
  <c r="BO85"/>
  <c r="BO84" s="1"/>
  <c r="BL101"/>
  <c r="BO101"/>
  <c r="BO97" s="1"/>
  <c r="BL121"/>
  <c r="BO121"/>
  <c r="BO119" s="1"/>
  <c r="BO114" s="1"/>
  <c r="CF9"/>
  <c r="CJ10"/>
  <c r="CJ9" s="1"/>
  <c r="CJ5" s="1"/>
  <c r="CG26"/>
  <c r="CJ26"/>
  <c r="CG28"/>
  <c r="CJ28"/>
  <c r="CT40"/>
  <c r="CJ40"/>
  <c r="CJ39" s="1"/>
  <c r="CG57"/>
  <c r="CJ57"/>
  <c r="CG60"/>
  <c r="CJ60"/>
  <c r="CF71"/>
  <c r="CF70" s="1"/>
  <c r="CJ72"/>
  <c r="CJ71" s="1"/>
  <c r="CJ70" s="1"/>
  <c r="CT85"/>
  <c r="CJ85"/>
  <c r="CJ84" s="1"/>
  <c r="CG101"/>
  <c r="CJ101"/>
  <c r="CJ97" s="1"/>
  <c r="CG121"/>
  <c r="CJ121"/>
  <c r="CJ119" s="1"/>
  <c r="CJ114" s="1"/>
  <c r="DB8"/>
  <c r="DE8"/>
  <c r="DE6" s="1"/>
  <c r="DA9"/>
  <c r="DE10"/>
  <c r="DE9" s="1"/>
  <c r="DB15"/>
  <c r="DE15"/>
  <c r="DB17"/>
  <c r="DE17"/>
  <c r="DB23"/>
  <c r="DE23"/>
  <c r="DE22" s="1"/>
  <c r="DB26"/>
  <c r="DE26"/>
  <c r="DB28"/>
  <c r="DE28"/>
  <c r="DB29"/>
  <c r="DE29"/>
  <c r="DB31"/>
  <c r="DE31"/>
  <c r="DB43"/>
  <c r="DE43"/>
  <c r="DB44"/>
  <c r="DE44"/>
  <c r="DE42" s="1"/>
  <c r="DO47"/>
  <c r="DE47"/>
  <c r="DE45" s="1"/>
  <c r="DO59"/>
  <c r="DE59"/>
  <c r="DB65"/>
  <c r="DE65"/>
  <c r="DE64" s="1"/>
  <c r="DE63" s="1"/>
  <c r="DB82"/>
  <c r="DE82"/>
  <c r="DE81" s="1"/>
  <c r="DO85"/>
  <c r="DE85"/>
  <c r="DE84" s="1"/>
  <c r="DW43"/>
  <c r="DZ43"/>
  <c r="DW44"/>
  <c r="DZ44"/>
  <c r="DZ45"/>
  <c r="EJ59"/>
  <c r="DZ59"/>
  <c r="DW65"/>
  <c r="DZ65"/>
  <c r="DZ64" s="1"/>
  <c r="DZ63" s="1"/>
  <c r="DW72"/>
  <c r="DW71" s="1"/>
  <c r="DW70" s="1"/>
  <c r="DZ72"/>
  <c r="DZ71" s="1"/>
  <c r="DZ70" s="1"/>
  <c r="DW82"/>
  <c r="DZ82"/>
  <c r="DZ81" s="1"/>
  <c r="DW121"/>
  <c r="DZ121"/>
  <c r="DZ119" s="1"/>
  <c r="DZ114" s="1"/>
  <c r="ER8"/>
  <c r="EU8"/>
  <c r="EU6" s="1"/>
  <c r="EU5" s="1"/>
  <c r="ER17"/>
  <c r="EU17"/>
  <c r="EU13" s="1"/>
  <c r="EU12" s="1"/>
  <c r="ER23"/>
  <c r="EU23"/>
  <c r="EU22" s="1"/>
  <c r="ER26"/>
  <c r="EU26"/>
  <c r="ER28"/>
  <c r="EU28"/>
  <c r="ER32"/>
  <c r="EU32"/>
  <c r="FF33"/>
  <c r="ER44"/>
  <c r="EU44"/>
  <c r="EU42" s="1"/>
  <c r="FE46"/>
  <c r="EU46"/>
  <c r="EU45" s="1"/>
  <c r="FE59"/>
  <c r="EU59"/>
  <c r="ER65"/>
  <c r="EU65"/>
  <c r="FE66"/>
  <c r="EU66"/>
  <c r="ER82"/>
  <c r="EU82"/>
  <c r="EU81" s="1"/>
  <c r="ER108"/>
  <c r="EU108"/>
  <c r="EU107" s="1"/>
  <c r="FM31"/>
  <c r="FP31"/>
  <c r="FM32"/>
  <c r="FP32"/>
  <c r="FZ59"/>
  <c r="FP59"/>
  <c r="FM65"/>
  <c r="FP65"/>
  <c r="FZ66"/>
  <c r="FP66"/>
  <c r="FL71"/>
  <c r="FL70" s="1"/>
  <c r="FP72"/>
  <c r="FP71" s="1"/>
  <c r="FP70" s="1"/>
  <c r="FZ79"/>
  <c r="FP79"/>
  <c r="FP77" s="1"/>
  <c r="FM87"/>
  <c r="FP87"/>
  <c r="FP84" s="1"/>
  <c r="FM94"/>
  <c r="FP94"/>
  <c r="FP93" s="1"/>
  <c r="GH8"/>
  <c r="GK8"/>
  <c r="GK6" s="1"/>
  <c r="GK5" s="1"/>
  <c r="GV16"/>
  <c r="GH43"/>
  <c r="GK43"/>
  <c r="GK42" s="1"/>
  <c r="GH46"/>
  <c r="GK46"/>
  <c r="GU47"/>
  <c r="GK47"/>
  <c r="GH65"/>
  <c r="GK65"/>
  <c r="GK66"/>
  <c r="GY66" s="1"/>
  <c r="GH82"/>
  <c r="GK82"/>
  <c r="GK81" s="1"/>
  <c r="HC8"/>
  <c r="HQ8" s="1"/>
  <c r="HF8"/>
  <c r="HF6" s="1"/>
  <c r="HC10"/>
  <c r="HQ10" s="1"/>
  <c r="HF10"/>
  <c r="HF9" s="1"/>
  <c r="HC15"/>
  <c r="HF15"/>
  <c r="HF13" s="1"/>
  <c r="HF12" s="1"/>
  <c r="HB22"/>
  <c r="HF23"/>
  <c r="HF22" s="1"/>
  <c r="HC46"/>
  <c r="HF46"/>
  <c r="HP47"/>
  <c r="HF47"/>
  <c r="HT47" s="1"/>
  <c r="HC60"/>
  <c r="HF60"/>
  <c r="HP66"/>
  <c r="HF66"/>
  <c r="HT66" s="1"/>
  <c r="HC82"/>
  <c r="HF82"/>
  <c r="HF81" s="1"/>
  <c r="HP85"/>
  <c r="HF85"/>
  <c r="HC105"/>
  <c r="HF105"/>
  <c r="HF104" s="1"/>
  <c r="IL30"/>
  <c r="IL49"/>
  <c r="IL48" s="1"/>
  <c r="HW50"/>
  <c r="IA52"/>
  <c r="IA50" s="1"/>
  <c r="IA34" s="1"/>
  <c r="HX57"/>
  <c r="IA57"/>
  <c r="HX68"/>
  <c r="IA68"/>
  <c r="IA67" s="1"/>
  <c r="IA63" s="1"/>
  <c r="HX82"/>
  <c r="IA82"/>
  <c r="IA81" s="1"/>
  <c r="IZ8"/>
  <c r="IZ6" s="1"/>
  <c r="IS10"/>
  <c r="IS9" s="1"/>
  <c r="IV10"/>
  <c r="IV9" s="1"/>
  <c r="IZ13"/>
  <c r="IZ12" s="1"/>
  <c r="JE29"/>
  <c r="IS31"/>
  <c r="JE31" s="1"/>
  <c r="IV31"/>
  <c r="JD31"/>
  <c r="JC32"/>
  <c r="JH32" s="1"/>
  <c r="JC42"/>
  <c r="IV58"/>
  <c r="JH58" s="1"/>
  <c r="JE62"/>
  <c r="IY63"/>
  <c r="IS68"/>
  <c r="JC77"/>
  <c r="JH78"/>
  <c r="JD80"/>
  <c r="IS82"/>
  <c r="IV82"/>
  <c r="IV81" s="1"/>
  <c r="IS95"/>
  <c r="JE99"/>
  <c r="JD97"/>
  <c r="JE103"/>
  <c r="JE102" s="1"/>
  <c r="JH103"/>
  <c r="JH102" s="1"/>
  <c r="JC107"/>
  <c r="IS115"/>
  <c r="JH115"/>
  <c r="JC115"/>
  <c r="IY114"/>
  <c r="GK107"/>
  <c r="AP50"/>
  <c r="AT52"/>
  <c r="AT50" s="1"/>
  <c r="AQ57"/>
  <c r="AT57"/>
  <c r="AQ65"/>
  <c r="AT65"/>
  <c r="BD66"/>
  <c r="AT66"/>
  <c r="AQ101"/>
  <c r="AT101"/>
  <c r="AT97" s="1"/>
  <c r="AQ121"/>
  <c r="AT121"/>
  <c r="AT119" s="1"/>
  <c r="AT114" s="1"/>
  <c r="BL15"/>
  <c r="BO15"/>
  <c r="BO13" s="1"/>
  <c r="BO12" s="1"/>
  <c r="BL26"/>
  <c r="BO26"/>
  <c r="BL28"/>
  <c r="BO28"/>
  <c r="BL29"/>
  <c r="BO29"/>
  <c r="BL31"/>
  <c r="BO31"/>
  <c r="BY47"/>
  <c r="BO47"/>
  <c r="BL57"/>
  <c r="BO57"/>
  <c r="BY58"/>
  <c r="BO58"/>
  <c r="BL94"/>
  <c r="BO94"/>
  <c r="BO93" s="1"/>
  <c r="BL105"/>
  <c r="BL104" s="1"/>
  <c r="BO105"/>
  <c r="BO104" s="1"/>
  <c r="BL109"/>
  <c r="BO109"/>
  <c r="BO107" s="1"/>
  <c r="BO106" s="1"/>
  <c r="CG43"/>
  <c r="CJ43"/>
  <c r="CG44"/>
  <c r="CJ44"/>
  <c r="CJ42" s="1"/>
  <c r="CG46"/>
  <c r="CJ46"/>
  <c r="CT47"/>
  <c r="CJ47"/>
  <c r="CT59"/>
  <c r="CJ59"/>
  <c r="CG65"/>
  <c r="CJ65"/>
  <c r="CT66"/>
  <c r="CJ66"/>
  <c r="CT69"/>
  <c r="CJ69"/>
  <c r="CJ67" s="1"/>
  <c r="CG94"/>
  <c r="CJ94"/>
  <c r="CJ93" s="1"/>
  <c r="DB52"/>
  <c r="DE52"/>
  <c r="DE50" s="1"/>
  <c r="DB57"/>
  <c r="DE57"/>
  <c r="DO58"/>
  <c r="DE58"/>
  <c r="DB60"/>
  <c r="DE60"/>
  <c r="DB94"/>
  <c r="DE94"/>
  <c r="DE93" s="1"/>
  <c r="DB101"/>
  <c r="DE101"/>
  <c r="DE97" s="1"/>
  <c r="DB121"/>
  <c r="DE121"/>
  <c r="DE119" s="1"/>
  <c r="DE114" s="1"/>
  <c r="DV6"/>
  <c r="DZ8"/>
  <c r="DZ6" s="1"/>
  <c r="DZ5" s="1"/>
  <c r="DW23"/>
  <c r="DZ23"/>
  <c r="DZ22" s="1"/>
  <c r="EJ25"/>
  <c r="DZ25"/>
  <c r="DW26"/>
  <c r="DZ26"/>
  <c r="DW28"/>
  <c r="DZ28"/>
  <c r="DW32"/>
  <c r="DZ32"/>
  <c r="EJ40"/>
  <c r="DZ40"/>
  <c r="DZ39" s="1"/>
  <c r="DW52"/>
  <c r="DZ52"/>
  <c r="DZ50" s="1"/>
  <c r="DW57"/>
  <c r="DZ57"/>
  <c r="EJ58"/>
  <c r="DZ58"/>
  <c r="DW60"/>
  <c r="DZ60"/>
  <c r="EJ61"/>
  <c r="DZ61"/>
  <c r="EJ79"/>
  <c r="DZ79"/>
  <c r="DZ77" s="1"/>
  <c r="DW87"/>
  <c r="DZ87"/>
  <c r="DZ84" s="1"/>
  <c r="DW94"/>
  <c r="DZ94"/>
  <c r="DZ93" s="1"/>
  <c r="DW101"/>
  <c r="DZ101"/>
  <c r="DZ97" s="1"/>
  <c r="EQ39"/>
  <c r="EU40"/>
  <c r="EU39" s="1"/>
  <c r="ER52"/>
  <c r="EU52"/>
  <c r="EU50" s="1"/>
  <c r="FE58"/>
  <c r="EU58"/>
  <c r="ER60"/>
  <c r="EU60"/>
  <c r="FE61"/>
  <c r="EU61"/>
  <c r="FE79"/>
  <c r="EU79"/>
  <c r="EU77" s="1"/>
  <c r="ER87"/>
  <c r="EU87"/>
  <c r="EU84" s="1"/>
  <c r="ER94"/>
  <c r="EU94"/>
  <c r="EU93" s="1"/>
  <c r="ER121"/>
  <c r="EU121"/>
  <c r="EU119" s="1"/>
  <c r="EU114" s="1"/>
  <c r="FM8"/>
  <c r="FP8"/>
  <c r="FP6" s="1"/>
  <c r="FL9"/>
  <c r="FP10"/>
  <c r="FP9" s="1"/>
  <c r="FM15"/>
  <c r="FP15"/>
  <c r="FM17"/>
  <c r="FP17"/>
  <c r="FM23"/>
  <c r="FM22" s="1"/>
  <c r="FP23"/>
  <c r="FP22" s="1"/>
  <c r="FM25"/>
  <c r="FP25"/>
  <c r="FM29"/>
  <c r="FP29"/>
  <c r="FM43"/>
  <c r="FP43"/>
  <c r="FM44"/>
  <c r="FP44"/>
  <c r="FP42" s="1"/>
  <c r="FZ47"/>
  <c r="FP47"/>
  <c r="FP45" s="1"/>
  <c r="FM52"/>
  <c r="FP52"/>
  <c r="FP50" s="1"/>
  <c r="FM57"/>
  <c r="FP57"/>
  <c r="FZ58"/>
  <c r="FP58"/>
  <c r="FM60"/>
  <c r="FP60"/>
  <c r="FZ61"/>
  <c r="FP61"/>
  <c r="FM82"/>
  <c r="FP82"/>
  <c r="FP81" s="1"/>
  <c r="FM121"/>
  <c r="FP121"/>
  <c r="FP119" s="1"/>
  <c r="FP114" s="1"/>
  <c r="GH26"/>
  <c r="GK26"/>
  <c r="GH28"/>
  <c r="GK28"/>
  <c r="GU40"/>
  <c r="GK40"/>
  <c r="GK39" s="1"/>
  <c r="GH52"/>
  <c r="GK52"/>
  <c r="GK50" s="1"/>
  <c r="GH57"/>
  <c r="GK57"/>
  <c r="GU58"/>
  <c r="GK58"/>
  <c r="GU79"/>
  <c r="GK79"/>
  <c r="GK77" s="1"/>
  <c r="GH87"/>
  <c r="GK87"/>
  <c r="GK84" s="1"/>
  <c r="GH94"/>
  <c r="GK94"/>
  <c r="GK93" s="1"/>
  <c r="HC31"/>
  <c r="HF31"/>
  <c r="HC32"/>
  <c r="HF32"/>
  <c r="HP40"/>
  <c r="HF40"/>
  <c r="HF39" s="1"/>
  <c r="HC57"/>
  <c r="HF57"/>
  <c r="HP58"/>
  <c r="HF58"/>
  <c r="HT58" s="1"/>
  <c r="HP65"/>
  <c r="HF65"/>
  <c r="HP79"/>
  <c r="HF79"/>
  <c r="HF77" s="1"/>
  <c r="HC87"/>
  <c r="HF87"/>
  <c r="HT87" s="1"/>
  <c r="HC109"/>
  <c r="HF109"/>
  <c r="HT109" s="1"/>
  <c r="HX8"/>
  <c r="HX6" s="1"/>
  <c r="HX10"/>
  <c r="HX9" s="1"/>
  <c r="IA10"/>
  <c r="IA9" s="1"/>
  <c r="IA5" s="1"/>
  <c r="HX25"/>
  <c r="IA25"/>
  <c r="IK28"/>
  <c r="IA28"/>
  <c r="IL59"/>
  <c r="HX60"/>
  <c r="IA60"/>
  <c r="IL61"/>
  <c r="HX72"/>
  <c r="HX71" s="1"/>
  <c r="HX70" s="1"/>
  <c r="IA72"/>
  <c r="IA71" s="1"/>
  <c r="IA70" s="1"/>
  <c r="IK79"/>
  <c r="IA79"/>
  <c r="IA77" s="1"/>
  <c r="HX109"/>
  <c r="IA109"/>
  <c r="IA107" s="1"/>
  <c r="JC6"/>
  <c r="JD8"/>
  <c r="JD6" s="1"/>
  <c r="IV8"/>
  <c r="IV6" s="1"/>
  <c r="IV5" s="1"/>
  <c r="JE14"/>
  <c r="JE15"/>
  <c r="JC13"/>
  <c r="JC12" s="1"/>
  <c r="IS19"/>
  <c r="IS18" s="1"/>
  <c r="IS25"/>
  <c r="IV25"/>
  <c r="IS26"/>
  <c r="JE26" s="1"/>
  <c r="IV26"/>
  <c r="JD26"/>
  <c r="JD32"/>
  <c r="IS37"/>
  <c r="JD43"/>
  <c r="JD42" s="1"/>
  <c r="IS53"/>
  <c r="JD57"/>
  <c r="IV57"/>
  <c r="IV56" s="1"/>
  <c r="IV55" s="1"/>
  <c r="JE59"/>
  <c r="JE60"/>
  <c r="JD60"/>
  <c r="JD68"/>
  <c r="IS72"/>
  <c r="IS71" s="1"/>
  <c r="IS70" s="1"/>
  <c r="IV72"/>
  <c r="IV71" s="1"/>
  <c r="IV70" s="1"/>
  <c r="JD79"/>
  <c r="JD77" s="1"/>
  <c r="IV79"/>
  <c r="IV77" s="1"/>
  <c r="JD85"/>
  <c r="IV85"/>
  <c r="IS87"/>
  <c r="JE87" s="1"/>
  <c r="IV87"/>
  <c r="JE88"/>
  <c r="JD105"/>
  <c r="JD104" s="1"/>
  <c r="IV105"/>
  <c r="IS109"/>
  <c r="IV109"/>
  <c r="IV107" s="1"/>
  <c r="IS119"/>
  <c r="IS114" s="1"/>
  <c r="AT5"/>
  <c r="FP107"/>
  <c r="IR93"/>
  <c r="IV94"/>
  <c r="IV93" s="1"/>
  <c r="AT81"/>
  <c r="AT76" s="1"/>
  <c r="CJ81"/>
  <c r="JH68"/>
  <c r="JH44"/>
  <c r="JH42" s="1"/>
  <c r="IZ39"/>
  <c r="JH23"/>
  <c r="JH22" s="1"/>
  <c r="JH17"/>
  <c r="JH64"/>
  <c r="IR21"/>
  <c r="IS6"/>
  <c r="JH7"/>
  <c r="JH14"/>
  <c r="JH15"/>
  <c r="JD15"/>
  <c r="JD13" s="1"/>
  <c r="JD12" s="1"/>
  <c r="JE17"/>
  <c r="IZ42"/>
  <c r="IS50"/>
  <c r="JE23"/>
  <c r="JE22" s="1"/>
  <c r="IS22"/>
  <c r="IS45"/>
  <c r="IZ10"/>
  <c r="JC10"/>
  <c r="JC50"/>
  <c r="JC34" s="1"/>
  <c r="IR6"/>
  <c r="IR5" s="1"/>
  <c r="IY9"/>
  <c r="IY5" s="1"/>
  <c r="JD10"/>
  <c r="JD9" s="1"/>
  <c r="IZ11"/>
  <c r="JE11" s="1"/>
  <c r="JC11"/>
  <c r="JH11" s="1"/>
  <c r="IS13"/>
  <c r="IS12" s="1"/>
  <c r="JH20"/>
  <c r="JH19" s="1"/>
  <c r="JH18" s="1"/>
  <c r="JE28"/>
  <c r="JH40"/>
  <c r="JH39" s="1"/>
  <c r="JE44"/>
  <c r="JE42" s="1"/>
  <c r="IY13"/>
  <c r="IY12" s="1"/>
  <c r="IY24"/>
  <c r="IY21" s="1"/>
  <c r="JD25"/>
  <c r="JC26"/>
  <c r="JC28"/>
  <c r="JH28" s="1"/>
  <c r="JC29"/>
  <c r="JH29" s="1"/>
  <c r="JC31"/>
  <c r="JH31" s="1"/>
  <c r="IY45"/>
  <c r="IY34" s="1"/>
  <c r="JD46"/>
  <c r="JD45" s="1"/>
  <c r="JD52"/>
  <c r="JD50" s="1"/>
  <c r="IR56"/>
  <c r="IR55" s="1"/>
  <c r="JE65"/>
  <c r="JE64" s="1"/>
  <c r="JC67"/>
  <c r="JC63" s="1"/>
  <c r="IS93"/>
  <c r="JE115"/>
  <c r="JH119"/>
  <c r="JH114" s="1"/>
  <c r="JH49"/>
  <c r="JH48" s="1"/>
  <c r="JH51"/>
  <c r="JE68"/>
  <c r="IS81"/>
  <c r="JH86"/>
  <c r="IZ110"/>
  <c r="JE111"/>
  <c r="JE110" s="1"/>
  <c r="IZ25"/>
  <c r="IZ24" s="1"/>
  <c r="IZ21" s="1"/>
  <c r="IS39"/>
  <c r="JD40"/>
  <c r="JD39" s="1"/>
  <c r="IZ46"/>
  <c r="IZ45" s="1"/>
  <c r="IZ52"/>
  <c r="JE52" s="1"/>
  <c r="JE50" s="1"/>
  <c r="IS57"/>
  <c r="IS58"/>
  <c r="JE58" s="1"/>
  <c r="JD58"/>
  <c r="JD56" s="1"/>
  <c r="JD55" s="1"/>
  <c r="JH69"/>
  <c r="IR67"/>
  <c r="IR63" s="1"/>
  <c r="JD69"/>
  <c r="JD67" s="1"/>
  <c r="JD63" s="1"/>
  <c r="IS69"/>
  <c r="JE69" s="1"/>
  <c r="IZ72"/>
  <c r="IZ71" s="1"/>
  <c r="IZ70" s="1"/>
  <c r="JC72"/>
  <c r="JC71" s="1"/>
  <c r="JC70" s="1"/>
  <c r="JC114"/>
  <c r="IY81"/>
  <c r="JD82"/>
  <c r="JD81" s="1"/>
  <c r="IS85"/>
  <c r="JD86"/>
  <c r="JC87"/>
  <c r="JC84" s="1"/>
  <c r="JC76" s="1"/>
  <c r="IY93"/>
  <c r="JD94"/>
  <c r="JD93" s="1"/>
  <c r="IS105"/>
  <c r="IR107"/>
  <c r="JD109"/>
  <c r="JD107" s="1"/>
  <c r="JC111"/>
  <c r="JC110" s="1"/>
  <c r="JD121"/>
  <c r="JD119" s="1"/>
  <c r="JD114" s="1"/>
  <c r="JD87"/>
  <c r="JD111"/>
  <c r="JD110" s="1"/>
  <c r="IZ82"/>
  <c r="IZ81" s="1"/>
  <c r="IZ86"/>
  <c r="IZ94"/>
  <c r="IZ93" s="1"/>
  <c r="IS101"/>
  <c r="JE101" s="1"/>
  <c r="JE97" s="1"/>
  <c r="IS108"/>
  <c r="IZ109"/>
  <c r="IZ121"/>
  <c r="JE121" s="1"/>
  <c r="JE119" s="1"/>
  <c r="IS79"/>
  <c r="IR97"/>
  <c r="IY107"/>
  <c r="CN77"/>
  <c r="HP94"/>
  <c r="HP93" s="1"/>
  <c r="HB114"/>
  <c r="ID13"/>
  <c r="ID12" s="1"/>
  <c r="IL16"/>
  <c r="IO51"/>
  <c r="IH67"/>
  <c r="IH63" s="1"/>
  <c r="IL113"/>
  <c r="IL112" s="1"/>
  <c r="IO116"/>
  <c r="IL117"/>
  <c r="HX119"/>
  <c r="EN33"/>
  <c r="DW42"/>
  <c r="EJ46"/>
  <c r="IK87"/>
  <c r="IL20"/>
  <c r="IL19" s="1"/>
  <c r="IL18" s="1"/>
  <c r="IO27"/>
  <c r="IL38"/>
  <c r="IL37" s="1"/>
  <c r="IO60"/>
  <c r="IL98"/>
  <c r="IO41"/>
  <c r="BR77"/>
  <c r="DH119"/>
  <c r="DH114" s="1"/>
  <c r="EQ13"/>
  <c r="EQ12" s="1"/>
  <c r="EX119"/>
  <c r="EX114" s="1"/>
  <c r="HW6"/>
  <c r="IO17"/>
  <c r="IK23"/>
  <c r="IK22" s="1"/>
  <c r="IO49"/>
  <c r="IO48" s="1"/>
  <c r="IO58"/>
  <c r="IO98"/>
  <c r="EY45"/>
  <c r="FB64"/>
  <c r="FF116"/>
  <c r="GY27"/>
  <c r="GV36"/>
  <c r="GV35" s="1"/>
  <c r="HQ49"/>
  <c r="HQ48" s="1"/>
  <c r="HT113"/>
  <c r="HT112" s="1"/>
  <c r="HJ115"/>
  <c r="HQ118"/>
  <c r="HT120"/>
  <c r="IO14"/>
  <c r="IO30"/>
  <c r="IL54"/>
  <c r="IL53" s="1"/>
  <c r="IL62"/>
  <c r="IL78"/>
  <c r="IO89"/>
  <c r="IL90"/>
  <c r="IH107"/>
  <c r="IL116"/>
  <c r="IK115"/>
  <c r="IH9"/>
  <c r="IE11"/>
  <c r="IL11" s="1"/>
  <c r="IO47"/>
  <c r="IK52"/>
  <c r="IK50" s="1"/>
  <c r="IO8"/>
  <c r="EN69"/>
  <c r="EJ115"/>
  <c r="ID6"/>
  <c r="HX17"/>
  <c r="IK26"/>
  <c r="HX32"/>
  <c r="IO66"/>
  <c r="HW71"/>
  <c r="HW70" s="1"/>
  <c r="HW77"/>
  <c r="IK83"/>
  <c r="IO88"/>
  <c r="IL89"/>
  <c r="IO96"/>
  <c r="IO95" s="1"/>
  <c r="ID97"/>
  <c r="IO100"/>
  <c r="IK101"/>
  <c r="IK97" s="1"/>
  <c r="HW104"/>
  <c r="IO118"/>
  <c r="IO120"/>
  <c r="EG115"/>
  <c r="IL7"/>
  <c r="HW22"/>
  <c r="ID42"/>
  <c r="IH43"/>
  <c r="IO43" s="1"/>
  <c r="IL51"/>
  <c r="IK58"/>
  <c r="IH115"/>
  <c r="IK8"/>
  <c r="IK6" s="1"/>
  <c r="IL14"/>
  <c r="ID22"/>
  <c r="IL33"/>
  <c r="IO38"/>
  <c r="IO37" s="1"/>
  <c r="IK41"/>
  <c r="HX58"/>
  <c r="IL58" s="1"/>
  <c r="IE68"/>
  <c r="IE67" s="1"/>
  <c r="IE63" s="1"/>
  <c r="HW84"/>
  <c r="HB67"/>
  <c r="IO32"/>
  <c r="IO33"/>
  <c r="HX52"/>
  <c r="HX50" s="1"/>
  <c r="IO54"/>
  <c r="IO53" s="1"/>
  <c r="IO59"/>
  <c r="IK60"/>
  <c r="IO62"/>
  <c r="ID67"/>
  <c r="ID63" s="1"/>
  <c r="IL92"/>
  <c r="IL91" s="1"/>
  <c r="IL96"/>
  <c r="IL95" s="1"/>
  <c r="IL103"/>
  <c r="IL102" s="1"/>
  <c r="HX108"/>
  <c r="HX107" s="1"/>
  <c r="IO113"/>
  <c r="IO112" s="1"/>
  <c r="IL118"/>
  <c r="IL120"/>
  <c r="IE121"/>
  <c r="IE119" s="1"/>
  <c r="IO65"/>
  <c r="IO15"/>
  <c r="GU77"/>
  <c r="HJ64"/>
  <c r="IK17"/>
  <c r="HX23"/>
  <c r="HX22" s="1"/>
  <c r="IK32"/>
  <c r="HX35"/>
  <c r="IH39"/>
  <c r="IE43"/>
  <c r="IL43" s="1"/>
  <c r="IO44"/>
  <c r="IK44"/>
  <c r="IK42" s="1"/>
  <c r="HX48"/>
  <c r="HX53"/>
  <c r="HX66"/>
  <c r="IL66" s="1"/>
  <c r="ID81"/>
  <c r="IK82"/>
  <c r="IH83"/>
  <c r="IH81" s="1"/>
  <c r="IE86"/>
  <c r="IL86" s="1"/>
  <c r="HX91"/>
  <c r="IO99"/>
  <c r="IL100"/>
  <c r="IH101"/>
  <c r="IH97" s="1"/>
  <c r="ID107"/>
  <c r="IE109"/>
  <c r="ID110"/>
  <c r="DA50"/>
  <c r="EX6"/>
  <c r="IK15"/>
  <c r="BH16"/>
  <c r="AW77"/>
  <c r="EG64"/>
  <c r="HP72"/>
  <c r="HP71" s="1"/>
  <c r="HP70" s="1"/>
  <c r="HC119"/>
  <c r="IO11"/>
  <c r="HW13"/>
  <c r="HW12" s="1"/>
  <c r="HX15"/>
  <c r="IE25"/>
  <c r="IK31"/>
  <c r="IO36"/>
  <c r="IO35" s="1"/>
  <c r="IE44"/>
  <c r="IL44" s="1"/>
  <c r="IK46"/>
  <c r="IK45" s="1"/>
  <c r="ID50"/>
  <c r="HW56"/>
  <c r="HW55" s="1"/>
  <c r="HX65"/>
  <c r="IL65" s="1"/>
  <c r="IK65"/>
  <c r="IK64" s="1"/>
  <c r="IK72"/>
  <c r="IK71" s="1"/>
  <c r="IK70" s="1"/>
  <c r="IO80"/>
  <c r="HX83"/>
  <c r="IL83" s="1"/>
  <c r="IO92"/>
  <c r="IO91" s="1"/>
  <c r="ID93"/>
  <c r="IE94"/>
  <c r="IE93" s="1"/>
  <c r="HX101"/>
  <c r="IL101" s="1"/>
  <c r="HX115"/>
  <c r="IE115"/>
  <c r="BH7"/>
  <c r="AX81"/>
  <c r="BV80"/>
  <c r="CC80" s="1"/>
  <c r="EN66"/>
  <c r="GY100"/>
  <c r="HT98"/>
  <c r="IO7"/>
  <c r="IH6"/>
  <c r="IE10"/>
  <c r="IO16"/>
  <c r="IL27"/>
  <c r="IL29"/>
  <c r="HX37"/>
  <c r="HX42"/>
  <c r="IO61"/>
  <c r="HW64"/>
  <c r="IO69"/>
  <c r="IH72"/>
  <c r="IH71" s="1"/>
  <c r="IH70" s="1"/>
  <c r="IO78"/>
  <c r="HW81"/>
  <c r="IL88"/>
  <c r="IO90"/>
  <c r="HW97"/>
  <c r="IE97"/>
  <c r="IL99"/>
  <c r="IO103"/>
  <c r="IO102" s="1"/>
  <c r="ID114"/>
  <c r="IO117"/>
  <c r="IH13"/>
  <c r="IH12" s="1"/>
  <c r="IO40"/>
  <c r="IE8"/>
  <c r="IE6" s="1"/>
  <c r="ID9"/>
  <c r="IK10"/>
  <c r="IK11"/>
  <c r="IE15"/>
  <c r="IE17"/>
  <c r="IE23"/>
  <c r="IE22" s="1"/>
  <c r="IO23"/>
  <c r="IO22" s="1"/>
  <c r="ID24"/>
  <c r="IK25"/>
  <c r="HX26"/>
  <c r="IL26" s="1"/>
  <c r="IH26"/>
  <c r="HX28"/>
  <c r="IL28" s="1"/>
  <c r="IH28"/>
  <c r="IH29"/>
  <c r="IO29" s="1"/>
  <c r="HX31"/>
  <c r="IL31" s="1"/>
  <c r="IH31"/>
  <c r="IE32"/>
  <c r="ID39"/>
  <c r="IE41"/>
  <c r="IE39" s="1"/>
  <c r="HX46"/>
  <c r="IH46"/>
  <c r="IH45" s="1"/>
  <c r="IE52"/>
  <c r="IE50" s="1"/>
  <c r="IK57"/>
  <c r="HX93"/>
  <c r="HW9"/>
  <c r="IO20"/>
  <c r="IO19" s="1"/>
  <c r="IO18" s="1"/>
  <c r="HW24"/>
  <c r="IK29"/>
  <c r="HW39"/>
  <c r="HW34" s="1"/>
  <c r="ID45"/>
  <c r="IH77"/>
  <c r="IK40"/>
  <c r="IK39" s="1"/>
  <c r="IO85"/>
  <c r="IO121"/>
  <c r="IH119"/>
  <c r="IH57"/>
  <c r="IH56" s="1"/>
  <c r="IH55" s="1"/>
  <c r="IE57"/>
  <c r="IO86"/>
  <c r="IO105"/>
  <c r="IO104" s="1"/>
  <c r="IE110"/>
  <c r="IL111"/>
  <c r="IL110" s="1"/>
  <c r="IE60"/>
  <c r="IL60" s="1"/>
  <c r="IK68"/>
  <c r="HX69"/>
  <c r="IL69" s="1"/>
  <c r="IK69"/>
  <c r="IK80"/>
  <c r="IE82"/>
  <c r="IE81" s="1"/>
  <c r="HX85"/>
  <c r="IK85"/>
  <c r="IK86"/>
  <c r="HX87"/>
  <c r="IL87" s="1"/>
  <c r="IH87"/>
  <c r="IH84" s="1"/>
  <c r="IK94"/>
  <c r="IK93" s="1"/>
  <c r="HX105"/>
  <c r="IK105"/>
  <c r="IK104" s="1"/>
  <c r="HW107"/>
  <c r="IO109"/>
  <c r="IK109"/>
  <c r="IK107" s="1"/>
  <c r="IH111"/>
  <c r="IH110" s="1"/>
  <c r="IK121"/>
  <c r="IK119" s="1"/>
  <c r="HW67"/>
  <c r="HW63" s="1"/>
  <c r="IE72"/>
  <c r="IE71" s="1"/>
  <c r="IE70" s="1"/>
  <c r="HX79"/>
  <c r="ID84"/>
  <c r="HW93"/>
  <c r="IE108"/>
  <c r="IK111"/>
  <c r="IK110" s="1"/>
  <c r="ID77"/>
  <c r="HP83"/>
  <c r="HI6"/>
  <c r="HQ7"/>
  <c r="HQ41"/>
  <c r="HQ39" s="1"/>
  <c r="HQ51"/>
  <c r="HJ67"/>
  <c r="HQ78"/>
  <c r="HB104"/>
  <c r="HQ11"/>
  <c r="HQ20"/>
  <c r="HQ19" s="1"/>
  <c r="HQ18" s="1"/>
  <c r="HB45"/>
  <c r="HT59"/>
  <c r="HT62"/>
  <c r="HB77"/>
  <c r="HB81"/>
  <c r="HT89"/>
  <c r="HQ90"/>
  <c r="HQ98"/>
  <c r="BE14"/>
  <c r="EK38"/>
  <c r="EK37" s="1"/>
  <c r="HP64"/>
  <c r="DS38"/>
  <c r="DS37" s="1"/>
  <c r="DA39"/>
  <c r="DA77"/>
  <c r="HJ9"/>
  <c r="HP11"/>
  <c r="HJ26"/>
  <c r="HC35"/>
  <c r="HB50"/>
  <c r="HJ56"/>
  <c r="HJ55" s="1"/>
  <c r="HT61"/>
  <c r="HP86"/>
  <c r="HT88"/>
  <c r="BE17"/>
  <c r="CT8"/>
  <c r="CT15"/>
  <c r="CT52"/>
  <c r="DH6"/>
  <c r="DS66"/>
  <c r="DV67"/>
  <c r="GR45"/>
  <c r="HT33"/>
  <c r="HP44"/>
  <c r="HC48"/>
  <c r="HM52"/>
  <c r="HM50" s="1"/>
  <c r="HT65"/>
  <c r="HI67"/>
  <c r="HI63" s="1"/>
  <c r="HM68"/>
  <c r="HM67" s="1"/>
  <c r="HM63" s="1"/>
  <c r="HB71"/>
  <c r="HB70" s="1"/>
  <c r="HP82"/>
  <c r="HB84"/>
  <c r="HQ86"/>
  <c r="HM86"/>
  <c r="HM84" s="1"/>
  <c r="HQ88"/>
  <c r="HM94"/>
  <c r="HM93" s="1"/>
  <c r="HT96"/>
  <c r="HT95" s="1"/>
  <c r="HI97"/>
  <c r="HT100"/>
  <c r="HP101"/>
  <c r="HP97" s="1"/>
  <c r="HQ103"/>
  <c r="HQ102" s="1"/>
  <c r="HP108"/>
  <c r="HT116"/>
  <c r="HQ117"/>
  <c r="BR110"/>
  <c r="HT86"/>
  <c r="AX13"/>
  <c r="AX12" s="1"/>
  <c r="BY65"/>
  <c r="BS111"/>
  <c r="BS110" s="1"/>
  <c r="DV13"/>
  <c r="DV12" s="1"/>
  <c r="GH66"/>
  <c r="GV66" s="1"/>
  <c r="GU86"/>
  <c r="GR115"/>
  <c r="HC19"/>
  <c r="HC18" s="1"/>
  <c r="HM25"/>
  <c r="HT25" s="1"/>
  <c r="HM108"/>
  <c r="HM107" s="1"/>
  <c r="BH30"/>
  <c r="DH102"/>
  <c r="FF11"/>
  <c r="GY61"/>
  <c r="GY62"/>
  <c r="HI9"/>
  <c r="HT14"/>
  <c r="HT27"/>
  <c r="HQ38"/>
  <c r="HQ37" s="1"/>
  <c r="HC42"/>
  <c r="HJ45"/>
  <c r="HT54"/>
  <c r="HT53" s="1"/>
  <c r="HB56"/>
  <c r="HB55" s="1"/>
  <c r="HB64"/>
  <c r="HC65"/>
  <c r="HQ65" s="1"/>
  <c r="HT78"/>
  <c r="HT90"/>
  <c r="HQ96"/>
  <c r="HQ95" s="1"/>
  <c r="HT99"/>
  <c r="HQ100"/>
  <c r="HQ116"/>
  <c r="HP115"/>
  <c r="CX38"/>
  <c r="CX37" s="1"/>
  <c r="EN16"/>
  <c r="EK33"/>
  <c r="EN36"/>
  <c r="EN35" s="1"/>
  <c r="GN50"/>
  <c r="HB9"/>
  <c r="HI24"/>
  <c r="HQ33"/>
  <c r="HQ44"/>
  <c r="HM44"/>
  <c r="HT44" s="1"/>
  <c r="HT49"/>
  <c r="HT48" s="1"/>
  <c r="HT51"/>
  <c r="HC53"/>
  <c r="HQ61"/>
  <c r="HC66"/>
  <c r="HQ66" s="1"/>
  <c r="HI71"/>
  <c r="HI70" s="1"/>
  <c r="HC83"/>
  <c r="HC81" s="1"/>
  <c r="HQ89"/>
  <c r="HT92"/>
  <c r="HT91" s="1"/>
  <c r="HI93"/>
  <c r="HB97"/>
  <c r="HQ99"/>
  <c r="HQ113"/>
  <c r="HQ112" s="1"/>
  <c r="HM115"/>
  <c r="HM114" s="1"/>
  <c r="HT118"/>
  <c r="FI54"/>
  <c r="FI53" s="1"/>
  <c r="GN97"/>
  <c r="HB6"/>
  <c r="HB13"/>
  <c r="HB12" s="1"/>
  <c r="HM13"/>
  <c r="HM12" s="1"/>
  <c r="HT16"/>
  <c r="HC25"/>
  <c r="HQ25" s="1"/>
  <c r="HP25"/>
  <c r="HJ28"/>
  <c r="HJ29"/>
  <c r="HT30"/>
  <c r="HJ31"/>
  <c r="HQ31" s="1"/>
  <c r="HI42"/>
  <c r="HJ43"/>
  <c r="HJ42" s="1"/>
  <c r="HC52"/>
  <c r="HP52"/>
  <c r="HP50" s="1"/>
  <c r="HM72"/>
  <c r="HM71" s="1"/>
  <c r="HM70" s="1"/>
  <c r="HM101"/>
  <c r="HM97" s="1"/>
  <c r="HC115"/>
  <c r="DI45"/>
  <c r="DS61"/>
  <c r="DH77"/>
  <c r="DH107"/>
  <c r="GV120"/>
  <c r="HT7"/>
  <c r="HJ6"/>
  <c r="HQ14"/>
  <c r="HQ16"/>
  <c r="HT20"/>
  <c r="HT19" s="1"/>
  <c r="HT18" s="1"/>
  <c r="HQ27"/>
  <c r="HQ30"/>
  <c r="HT36"/>
  <c r="HT35" s="1"/>
  <c r="HT38"/>
  <c r="HT37" s="1"/>
  <c r="HP43"/>
  <c r="HC47"/>
  <c r="HQ47" s="1"/>
  <c r="HC58"/>
  <c r="HQ58" s="1"/>
  <c r="HQ59"/>
  <c r="HT69"/>
  <c r="HC72"/>
  <c r="HQ72" s="1"/>
  <c r="HQ71" s="1"/>
  <c r="HQ70" s="1"/>
  <c r="HP77"/>
  <c r="HI81"/>
  <c r="HM83"/>
  <c r="HQ92"/>
  <c r="HQ91" s="1"/>
  <c r="HC95"/>
  <c r="HC101"/>
  <c r="HQ101" s="1"/>
  <c r="HT103"/>
  <c r="HT102" s="1"/>
  <c r="HI110"/>
  <c r="HT117"/>
  <c r="HI114"/>
  <c r="HT121"/>
  <c r="HC6"/>
  <c r="HP8"/>
  <c r="HP6" s="1"/>
  <c r="HM8"/>
  <c r="HM6" s="1"/>
  <c r="HM11"/>
  <c r="HT11" s="1"/>
  <c r="HI13"/>
  <c r="HI12" s="1"/>
  <c r="HC17"/>
  <c r="HC13" s="1"/>
  <c r="HC12" s="1"/>
  <c r="HP17"/>
  <c r="HT17"/>
  <c r="HM23"/>
  <c r="HM22" s="1"/>
  <c r="HI22"/>
  <c r="HJ39"/>
  <c r="HP28"/>
  <c r="HT28"/>
  <c r="HM10"/>
  <c r="HJ15"/>
  <c r="HJ17"/>
  <c r="HP26"/>
  <c r="HT26"/>
  <c r="HB24"/>
  <c r="HB21" s="1"/>
  <c r="HC28"/>
  <c r="HC9"/>
  <c r="HP10"/>
  <c r="HP15"/>
  <c r="HC23"/>
  <c r="HP23"/>
  <c r="HP22" s="1"/>
  <c r="HC26"/>
  <c r="HC29"/>
  <c r="HP29"/>
  <c r="HT29"/>
  <c r="HQ32"/>
  <c r="HQ46"/>
  <c r="HQ57"/>
  <c r="HQ60"/>
  <c r="HP31"/>
  <c r="HM32"/>
  <c r="HB39"/>
  <c r="HM41"/>
  <c r="HM39" s="1"/>
  <c r="HB42"/>
  <c r="HM46"/>
  <c r="HM45" s="1"/>
  <c r="HM57"/>
  <c r="HM60"/>
  <c r="HP68"/>
  <c r="HJ77"/>
  <c r="HJ97"/>
  <c r="HC104"/>
  <c r="HP32"/>
  <c r="HP41"/>
  <c r="HP39" s="1"/>
  <c r="HI45"/>
  <c r="HP46"/>
  <c r="HP45" s="1"/>
  <c r="HI56"/>
  <c r="HI55" s="1"/>
  <c r="HP57"/>
  <c r="HP60"/>
  <c r="HP69"/>
  <c r="HM80"/>
  <c r="HT80" s="1"/>
  <c r="HJ110"/>
  <c r="HQ111"/>
  <c r="HQ110" s="1"/>
  <c r="HI39"/>
  <c r="HQ62"/>
  <c r="HC68"/>
  <c r="HC69"/>
  <c r="HQ69" s="1"/>
  <c r="HI77"/>
  <c r="HJ82"/>
  <c r="HJ81" s="1"/>
  <c r="HM82"/>
  <c r="HC79"/>
  <c r="HI84"/>
  <c r="HP87"/>
  <c r="HB93"/>
  <c r="HI104"/>
  <c r="HP105"/>
  <c r="HP104" s="1"/>
  <c r="HB107"/>
  <c r="HP109"/>
  <c r="HM111"/>
  <c r="HM110" s="1"/>
  <c r="HP121"/>
  <c r="HP119" s="1"/>
  <c r="HP111"/>
  <c r="HP110" s="1"/>
  <c r="HQ120"/>
  <c r="HJ87"/>
  <c r="HJ84" s="1"/>
  <c r="HC94"/>
  <c r="HJ105"/>
  <c r="HJ104" s="1"/>
  <c r="HC108"/>
  <c r="HJ109"/>
  <c r="HJ107" s="1"/>
  <c r="HJ121"/>
  <c r="HQ121" s="1"/>
  <c r="HC85"/>
  <c r="HI107"/>
  <c r="BH88"/>
  <c r="GY96"/>
  <c r="GY95" s="1"/>
  <c r="GV52"/>
  <c r="GY41"/>
  <c r="CU100"/>
  <c r="GO32"/>
  <c r="GN56"/>
  <c r="GN55" s="1"/>
  <c r="GY58"/>
  <c r="GV59"/>
  <c r="GU60"/>
  <c r="GU66"/>
  <c r="GN81"/>
  <c r="GR89"/>
  <c r="GY89" s="1"/>
  <c r="GU108"/>
  <c r="GR31"/>
  <c r="GU83"/>
  <c r="GV8"/>
  <c r="GO10"/>
  <c r="GR23"/>
  <c r="GR22" s="1"/>
  <c r="GU98"/>
  <c r="GN102"/>
  <c r="FB115"/>
  <c r="GY59"/>
  <c r="GY69"/>
  <c r="GG84"/>
  <c r="BZ116"/>
  <c r="CC117"/>
  <c r="CX33"/>
  <c r="CX49"/>
  <c r="CX48" s="1"/>
  <c r="CN67"/>
  <c r="CF107"/>
  <c r="CF106" s="1"/>
  <c r="CU117"/>
  <c r="DH13"/>
  <c r="DH12" s="1"/>
  <c r="GV14"/>
  <c r="GY16"/>
  <c r="GU29"/>
  <c r="GY30"/>
  <c r="GU31"/>
  <c r="GY38"/>
  <c r="GY37" s="1"/>
  <c r="GG39"/>
  <c r="GG42"/>
  <c r="GV44"/>
  <c r="GG45"/>
  <c r="GY47"/>
  <c r="GG50"/>
  <c r="GG56"/>
  <c r="GG55" s="1"/>
  <c r="GU57"/>
  <c r="GR64"/>
  <c r="GG67"/>
  <c r="GY78"/>
  <c r="GR83"/>
  <c r="GR86"/>
  <c r="GY86" s="1"/>
  <c r="GV88"/>
  <c r="GO89"/>
  <c r="GV89" s="1"/>
  <c r="GV100"/>
  <c r="GN104"/>
  <c r="GN107"/>
  <c r="GO115"/>
  <c r="GY117"/>
  <c r="GV118"/>
  <c r="GU15"/>
  <c r="GG64"/>
  <c r="GU72"/>
  <c r="GU71" s="1"/>
  <c r="GU70" s="1"/>
  <c r="GO77"/>
  <c r="BV108"/>
  <c r="GU52"/>
  <c r="GO109"/>
  <c r="GO107" s="1"/>
  <c r="AW102"/>
  <c r="DS30"/>
  <c r="DP88"/>
  <c r="EK62"/>
  <c r="GA116"/>
  <c r="FZ115"/>
  <c r="FW115"/>
  <c r="GG13"/>
  <c r="GG12" s="1"/>
  <c r="GN22"/>
  <c r="GU28"/>
  <c r="GV30"/>
  <c r="GY33"/>
  <c r="GY36"/>
  <c r="GY35" s="1"/>
  <c r="GO41"/>
  <c r="GV41" s="1"/>
  <c r="GO42"/>
  <c r="GU44"/>
  <c r="GV49"/>
  <c r="GV48" s="1"/>
  <c r="GO56"/>
  <c r="GO55" s="1"/>
  <c r="GR72"/>
  <c r="GR71" s="1"/>
  <c r="GR70" s="1"/>
  <c r="GY90"/>
  <c r="GV99"/>
  <c r="GU103"/>
  <c r="GU102" s="1"/>
  <c r="GO105"/>
  <c r="GO104" s="1"/>
  <c r="GR108"/>
  <c r="GR107" s="1"/>
  <c r="GY113"/>
  <c r="GY112" s="1"/>
  <c r="GY116"/>
  <c r="GH115"/>
  <c r="GU115"/>
  <c r="GY118"/>
  <c r="BY17"/>
  <c r="BZ120"/>
  <c r="CU7"/>
  <c r="CF42"/>
  <c r="CU44"/>
  <c r="CX58"/>
  <c r="CX61"/>
  <c r="CX62"/>
  <c r="CM107"/>
  <c r="CG115"/>
  <c r="DS7"/>
  <c r="DO32"/>
  <c r="DI81"/>
  <c r="EC77"/>
  <c r="DV84"/>
  <c r="EY26"/>
  <c r="GA120"/>
  <c r="GN6"/>
  <c r="GN13"/>
  <c r="GN12" s="1"/>
  <c r="GU26"/>
  <c r="GH29"/>
  <c r="GV29" s="1"/>
  <c r="GY31"/>
  <c r="GV33"/>
  <c r="GU41"/>
  <c r="GU39" s="1"/>
  <c r="GR44"/>
  <c r="GY44" s="1"/>
  <c r="GR52"/>
  <c r="GY54"/>
  <c r="GY53" s="1"/>
  <c r="GH58"/>
  <c r="GV58" s="1"/>
  <c r="GH60"/>
  <c r="GV60" s="1"/>
  <c r="GV62"/>
  <c r="GR68"/>
  <c r="GR67" s="1"/>
  <c r="GG77"/>
  <c r="GG81"/>
  <c r="GY88"/>
  <c r="GV90"/>
  <c r="GY92"/>
  <c r="GY91" s="1"/>
  <c r="GG93"/>
  <c r="GY99"/>
  <c r="GU105"/>
  <c r="GU104" s="1"/>
  <c r="GU109"/>
  <c r="GV116"/>
  <c r="GN119"/>
  <c r="GN114" s="1"/>
  <c r="AX89"/>
  <c r="DA119"/>
  <c r="DA114" s="1"/>
  <c r="EC64"/>
  <c r="EK78"/>
  <c r="EC81"/>
  <c r="EX110"/>
  <c r="GH6"/>
  <c r="GG71"/>
  <c r="GG70" s="1"/>
  <c r="GU82"/>
  <c r="GV86"/>
  <c r="GV96"/>
  <c r="GV95" s="1"/>
  <c r="AQ72"/>
  <c r="BE72" s="1"/>
  <c r="BE71" s="1"/>
  <c r="BE70" s="1"/>
  <c r="EQ67"/>
  <c r="FF90"/>
  <c r="FE105"/>
  <c r="FE104" s="1"/>
  <c r="GA7"/>
  <c r="FW64"/>
  <c r="GU8"/>
  <c r="GU6" s="1"/>
  <c r="GR11"/>
  <c r="GY11" s="1"/>
  <c r="GR15"/>
  <c r="GH17"/>
  <c r="GV17" s="1"/>
  <c r="GG22"/>
  <c r="GH23"/>
  <c r="GV23" s="1"/>
  <c r="GV22" s="1"/>
  <c r="GU23"/>
  <c r="GU22" s="1"/>
  <c r="GR39"/>
  <c r="BK107"/>
  <c r="CF6"/>
  <c r="CN42"/>
  <c r="CQ45"/>
  <c r="CN81"/>
  <c r="DP30"/>
  <c r="DS33"/>
  <c r="GG6"/>
  <c r="GO6"/>
  <c r="GH15"/>
  <c r="GV15" s="1"/>
  <c r="GG24"/>
  <c r="GV27"/>
  <c r="GR29"/>
  <c r="GY29" s="1"/>
  <c r="GH31"/>
  <c r="GV31" s="1"/>
  <c r="GH35"/>
  <c r="GN39"/>
  <c r="GN42"/>
  <c r="GU43"/>
  <c r="GY49"/>
  <c r="GY48" s="1"/>
  <c r="GU51"/>
  <c r="GV54"/>
  <c r="GV53" s="1"/>
  <c r="GR60"/>
  <c r="GY60" s="1"/>
  <c r="GN67"/>
  <c r="GN71"/>
  <c r="GN70" s="1"/>
  <c r="GH72"/>
  <c r="GH71" s="1"/>
  <c r="GH70" s="1"/>
  <c r="GH83"/>
  <c r="GH81" s="1"/>
  <c r="GV92"/>
  <c r="GV91" s="1"/>
  <c r="GH108"/>
  <c r="GV108" s="1"/>
  <c r="GN110"/>
  <c r="GV117"/>
  <c r="GG119"/>
  <c r="GG114" s="1"/>
  <c r="GR8"/>
  <c r="GR6" s="1"/>
  <c r="GN9"/>
  <c r="GO11"/>
  <c r="GO13"/>
  <c r="GO12" s="1"/>
  <c r="GU17"/>
  <c r="GY20"/>
  <c r="GY19" s="1"/>
  <c r="GY18" s="1"/>
  <c r="GH22"/>
  <c r="GV38"/>
  <c r="GV37" s="1"/>
  <c r="GH42"/>
  <c r="GV43"/>
  <c r="GO26"/>
  <c r="GR26"/>
  <c r="GO28"/>
  <c r="GV28" s="1"/>
  <c r="GR28"/>
  <c r="GV7"/>
  <c r="GV6" s="1"/>
  <c r="GU10"/>
  <c r="GU9" s="1"/>
  <c r="GH25"/>
  <c r="GU25"/>
  <c r="GU32"/>
  <c r="GY32"/>
  <c r="GO50"/>
  <c r="GV51"/>
  <c r="GG9"/>
  <c r="GG5" s="1"/>
  <c r="GH10"/>
  <c r="GR17"/>
  <c r="GV20"/>
  <c r="GV19" s="1"/>
  <c r="GV18" s="1"/>
  <c r="GR25"/>
  <c r="GN24"/>
  <c r="GH32"/>
  <c r="GV57"/>
  <c r="GV40"/>
  <c r="GR43"/>
  <c r="GN45"/>
  <c r="GU46"/>
  <c r="GU45" s="1"/>
  <c r="GH47"/>
  <c r="GV47" s="1"/>
  <c r="GH50"/>
  <c r="GR51"/>
  <c r="GR57"/>
  <c r="GU65"/>
  <c r="GN77"/>
  <c r="GV78"/>
  <c r="GO82"/>
  <c r="GO81" s="1"/>
  <c r="GR82"/>
  <c r="GO102"/>
  <c r="GV103"/>
  <c r="GV102" s="1"/>
  <c r="GR119"/>
  <c r="GR114" s="1"/>
  <c r="GU69"/>
  <c r="GH93"/>
  <c r="GV98"/>
  <c r="GO46"/>
  <c r="GO45" s="1"/>
  <c r="GH61"/>
  <c r="GV61" s="1"/>
  <c r="GU61"/>
  <c r="GY65"/>
  <c r="GH68"/>
  <c r="GH69"/>
  <c r="GV69" s="1"/>
  <c r="GU85"/>
  <c r="GH85"/>
  <c r="GR110"/>
  <c r="GY111"/>
  <c r="GY110" s="1"/>
  <c r="GH119"/>
  <c r="GN64"/>
  <c r="GO65"/>
  <c r="GU68"/>
  <c r="GR80"/>
  <c r="GY80" s="1"/>
  <c r="GH79"/>
  <c r="GN84"/>
  <c r="GY87"/>
  <c r="GU87"/>
  <c r="GN93"/>
  <c r="GU94"/>
  <c r="GU93" s="1"/>
  <c r="GH97"/>
  <c r="GR98"/>
  <c r="GR97" s="1"/>
  <c r="GU101"/>
  <c r="GR103"/>
  <c r="GR102" s="1"/>
  <c r="GG104"/>
  <c r="GU111"/>
  <c r="GU110" s="1"/>
  <c r="GU121"/>
  <c r="GU119" s="1"/>
  <c r="GV113"/>
  <c r="GV112" s="1"/>
  <c r="GY120"/>
  <c r="GO87"/>
  <c r="GO94"/>
  <c r="GO93" s="1"/>
  <c r="GO101"/>
  <c r="GO97" s="1"/>
  <c r="GH105"/>
  <c r="GH109"/>
  <c r="GV109" s="1"/>
  <c r="GO111"/>
  <c r="GO121"/>
  <c r="GO119" s="1"/>
  <c r="GG97"/>
  <c r="GG107"/>
  <c r="CX27"/>
  <c r="DH71"/>
  <c r="DH70" s="1"/>
  <c r="EJ105"/>
  <c r="EJ104" s="1"/>
  <c r="FL6"/>
  <c r="FL5" s="1"/>
  <c r="GA38"/>
  <c r="GA37" s="1"/>
  <c r="GA41"/>
  <c r="GA39" s="1"/>
  <c r="FS45"/>
  <c r="FL77"/>
  <c r="GA99"/>
  <c r="BD8"/>
  <c r="BD6" s="1"/>
  <c r="BA29"/>
  <c r="AX43"/>
  <c r="BH61"/>
  <c r="AP64"/>
  <c r="BH66"/>
  <c r="BA67"/>
  <c r="CC14"/>
  <c r="CC96"/>
  <c r="CC95" s="1"/>
  <c r="CC99"/>
  <c r="CU23"/>
  <c r="CU22" s="1"/>
  <c r="CX78"/>
  <c r="CX90"/>
  <c r="DP116"/>
  <c r="EJ10"/>
  <c r="EK36"/>
  <c r="EK35" s="1"/>
  <c r="FE57"/>
  <c r="EX71"/>
  <c r="EX70" s="1"/>
  <c r="AP107"/>
  <c r="AP106" s="1"/>
  <c r="DP14"/>
  <c r="DS113"/>
  <c r="DS112" s="1"/>
  <c r="DS116"/>
  <c r="FF41"/>
  <c r="GD58"/>
  <c r="GD59"/>
  <c r="AW6"/>
  <c r="BD10"/>
  <c r="BA26"/>
  <c r="AX51"/>
  <c r="AX50" s="1"/>
  <c r="BA89"/>
  <c r="BH89" s="1"/>
  <c r="BY10"/>
  <c r="BK81"/>
  <c r="BR119"/>
  <c r="BR114" s="1"/>
  <c r="DA71"/>
  <c r="DA70" s="1"/>
  <c r="DO72"/>
  <c r="DO71" s="1"/>
  <c r="DO70" s="1"/>
  <c r="EC45"/>
  <c r="FI96"/>
  <c r="FI95" s="1"/>
  <c r="FI99"/>
  <c r="GD36"/>
  <c r="GD35" s="1"/>
  <c r="FZ41"/>
  <c r="FW46"/>
  <c r="FW45" s="1"/>
  <c r="GD54"/>
  <c r="GD53" s="1"/>
  <c r="GD79"/>
  <c r="GD99"/>
  <c r="BE16"/>
  <c r="BE78"/>
  <c r="BH100"/>
  <c r="BH113"/>
  <c r="BH112" s="1"/>
  <c r="BH117"/>
  <c r="BD115"/>
  <c r="BK6"/>
  <c r="BR22"/>
  <c r="BV44"/>
  <c r="BR50"/>
  <c r="CC62"/>
  <c r="BK64"/>
  <c r="BY72"/>
  <c r="BY71" s="1"/>
  <c r="BY70" s="1"/>
  <c r="CC92"/>
  <c r="CC91" s="1"/>
  <c r="BS94"/>
  <c r="BS93" s="1"/>
  <c r="CM22"/>
  <c r="CU27"/>
  <c r="CG58"/>
  <c r="CU58" s="1"/>
  <c r="CT58"/>
  <c r="CX100"/>
  <c r="CT109"/>
  <c r="CT115"/>
  <c r="DP49"/>
  <c r="DP48" s="1"/>
  <c r="DL83"/>
  <c r="DS83" s="1"/>
  <c r="DL115"/>
  <c r="DV9"/>
  <c r="DV5" s="1"/>
  <c r="EK117"/>
  <c r="EX24"/>
  <c r="EX21" s="1"/>
  <c r="FI78"/>
  <c r="FI86"/>
  <c r="FI92"/>
  <c r="FI91" s="1"/>
  <c r="EY115"/>
  <c r="GA14"/>
  <c r="GD16"/>
  <c r="FZ31"/>
  <c r="FT45"/>
  <c r="GD61"/>
  <c r="GD62"/>
  <c r="GD78"/>
  <c r="FS81"/>
  <c r="FZ108"/>
  <c r="BZ30"/>
  <c r="DO11"/>
  <c r="EK99"/>
  <c r="EC107"/>
  <c r="EC110"/>
  <c r="EN113"/>
  <c r="EN112" s="1"/>
  <c r="FE25"/>
  <c r="EY57"/>
  <c r="FI62"/>
  <c r="ER83"/>
  <c r="ER81" s="1"/>
  <c r="FF96"/>
  <c r="FF95" s="1"/>
  <c r="FF99"/>
  <c r="EX107"/>
  <c r="FS9"/>
  <c r="FL56"/>
  <c r="FL55" s="1"/>
  <c r="BA115"/>
  <c r="BS68"/>
  <c r="BS67" s="1"/>
  <c r="CM77"/>
  <c r="CF81"/>
  <c r="CQ109"/>
  <c r="DP16"/>
  <c r="DP62"/>
  <c r="DL80"/>
  <c r="DS80" s="1"/>
  <c r="DS96"/>
  <c r="DS95" s="1"/>
  <c r="DS118"/>
  <c r="DP120"/>
  <c r="EC6"/>
  <c r="ED8"/>
  <c r="ED6" s="1"/>
  <c r="DW10"/>
  <c r="DW9" s="1"/>
  <c r="EK20"/>
  <c r="EK19" s="1"/>
  <c r="EK18" s="1"/>
  <c r="EN62"/>
  <c r="ER25"/>
  <c r="FF25" s="1"/>
  <c r="EY43"/>
  <c r="EY68"/>
  <c r="EY67" s="1"/>
  <c r="AW45"/>
  <c r="BH49"/>
  <c r="BH48" s="1"/>
  <c r="BY41"/>
  <c r="BY57"/>
  <c r="BY60"/>
  <c r="BZ62"/>
  <c r="BR67"/>
  <c r="BR71"/>
  <c r="BR70" s="1"/>
  <c r="CC113"/>
  <c r="CC112" s="1"/>
  <c r="CC116"/>
  <c r="BL115"/>
  <c r="BY115"/>
  <c r="CC118"/>
  <c r="CT6"/>
  <c r="CX14"/>
  <c r="CF93"/>
  <c r="CN107"/>
  <c r="CF119"/>
  <c r="CF114" s="1"/>
  <c r="DH9"/>
  <c r="DH22"/>
  <c r="DH81"/>
  <c r="DI86"/>
  <c r="DP86" s="1"/>
  <c r="DP99"/>
  <c r="DS100"/>
  <c r="EG46"/>
  <c r="EG45" s="1"/>
  <c r="EK92"/>
  <c r="EK91" s="1"/>
  <c r="FE77"/>
  <c r="EX81"/>
  <c r="EX102"/>
  <c r="ER115"/>
  <c r="FL13"/>
  <c r="FL12" s="1"/>
  <c r="GD66"/>
  <c r="FW67"/>
  <c r="FS71"/>
  <c r="FS70" s="1"/>
  <c r="FS107"/>
  <c r="GA117"/>
  <c r="AP6"/>
  <c r="AX9"/>
  <c r="BD11"/>
  <c r="BH14"/>
  <c r="BD15"/>
  <c r="AX23"/>
  <c r="AX22" s="1"/>
  <c r="BE38"/>
  <c r="BE37" s="1"/>
  <c r="BD44"/>
  <c r="AQ46"/>
  <c r="BA51"/>
  <c r="AP71"/>
  <c r="AP70" s="1"/>
  <c r="AP81"/>
  <c r="BH90"/>
  <c r="BH96"/>
  <c r="BH95" s="1"/>
  <c r="BE96"/>
  <c r="BE95" s="1"/>
  <c r="BE99"/>
  <c r="BD103"/>
  <c r="BD102" s="1"/>
  <c r="AX105"/>
  <c r="AX104" s="1"/>
  <c r="AX108"/>
  <c r="BL8"/>
  <c r="BL6" s="1"/>
  <c r="BS9"/>
  <c r="CC30"/>
  <c r="BR56"/>
  <c r="BR55" s="1"/>
  <c r="BL59"/>
  <c r="BY59"/>
  <c r="BV86"/>
  <c r="CC86" s="1"/>
  <c r="BV89"/>
  <c r="CC90"/>
  <c r="BK106"/>
  <c r="CU14"/>
  <c r="CX16"/>
  <c r="CU26"/>
  <c r="CU30"/>
  <c r="CU36"/>
  <c r="CU35" s="1"/>
  <c r="CX41"/>
  <c r="CT65"/>
  <c r="CT64" s="1"/>
  <c r="CT68"/>
  <c r="CT67" s="1"/>
  <c r="CM71"/>
  <c r="CM70" s="1"/>
  <c r="CF77"/>
  <c r="CT86"/>
  <c r="CN86"/>
  <c r="CU86" s="1"/>
  <c r="AW9"/>
  <c r="BH20"/>
  <c r="BH19" s="1"/>
  <c r="BH18" s="1"/>
  <c r="BA23"/>
  <c r="BA22" s="1"/>
  <c r="BD28"/>
  <c r="BH38"/>
  <c r="BH37" s="1"/>
  <c r="AX45"/>
  <c r="BH51"/>
  <c r="BE92"/>
  <c r="BE91" s="1"/>
  <c r="BA105"/>
  <c r="BA104" s="1"/>
  <c r="BK13"/>
  <c r="BK12" s="1"/>
  <c r="BZ16"/>
  <c r="BZ29"/>
  <c r="BZ31"/>
  <c r="CC36"/>
  <c r="CC35" s="1"/>
  <c r="BZ49"/>
  <c r="BZ48" s="1"/>
  <c r="BY83"/>
  <c r="CU20"/>
  <c r="CU19" s="1"/>
  <c r="CU18" s="1"/>
  <c r="CT23"/>
  <c r="CT22" s="1"/>
  <c r="CT29"/>
  <c r="CT31"/>
  <c r="CT44"/>
  <c r="CU49"/>
  <c r="CU48" s="1"/>
  <c r="CU54"/>
  <c r="CU53" s="1"/>
  <c r="CT60"/>
  <c r="CU62"/>
  <c r="CT72"/>
  <c r="CT71" s="1"/>
  <c r="CT70" s="1"/>
  <c r="CX86"/>
  <c r="AP13"/>
  <c r="AP12" s="1"/>
  <c r="BD52"/>
  <c r="BD50" s="1"/>
  <c r="AX77"/>
  <c r="BD105"/>
  <c r="BD104" s="1"/>
  <c r="BY8"/>
  <c r="CQ17"/>
  <c r="CX17" s="1"/>
  <c r="CF22"/>
  <c r="CF39"/>
  <c r="CF50"/>
  <c r="CT51"/>
  <c r="CT50" s="1"/>
  <c r="CG53"/>
  <c r="CF64"/>
  <c r="CQ68"/>
  <c r="CQ67" s="1"/>
  <c r="CQ83"/>
  <c r="CX83" s="1"/>
  <c r="BL81"/>
  <c r="BS89"/>
  <c r="BZ89" s="1"/>
  <c r="CU88"/>
  <c r="CN89"/>
  <c r="CU92"/>
  <c r="CU91" s="1"/>
  <c r="CQ108"/>
  <c r="DB6"/>
  <c r="DL11"/>
  <c r="DS11" s="1"/>
  <c r="DO25"/>
  <c r="DP36"/>
  <c r="DP35" s="1"/>
  <c r="DS54"/>
  <c r="DS53" s="1"/>
  <c r="DA56"/>
  <c r="DA55" s="1"/>
  <c r="DS58"/>
  <c r="DS59"/>
  <c r="DP100"/>
  <c r="DH104"/>
  <c r="EG6"/>
  <c r="EN38"/>
  <c r="EN37" s="1"/>
  <c r="ED60"/>
  <c r="ED56" s="1"/>
  <c r="ED55" s="1"/>
  <c r="ED89"/>
  <c r="EK89" s="1"/>
  <c r="EN99"/>
  <c r="EK100"/>
  <c r="EJ109"/>
  <c r="ED111"/>
  <c r="ER6"/>
  <c r="FF14"/>
  <c r="FF17"/>
  <c r="FI36"/>
  <c r="FI35" s="1"/>
  <c r="FF49"/>
  <c r="FF48" s="1"/>
  <c r="EQ71"/>
  <c r="EQ70" s="1"/>
  <c r="ER72"/>
  <c r="ER71" s="1"/>
  <c r="ER70" s="1"/>
  <c r="EQ84"/>
  <c r="FI100"/>
  <c r="FF117"/>
  <c r="EQ119"/>
  <c r="FT10"/>
  <c r="FT11"/>
  <c r="GA44"/>
  <c r="FZ46"/>
  <c r="FZ45" s="1"/>
  <c r="GA49"/>
  <c r="GA48" s="1"/>
  <c r="FM66"/>
  <c r="GA66" s="1"/>
  <c r="FM72"/>
  <c r="FM71" s="1"/>
  <c r="FM70" s="1"/>
  <c r="FW83"/>
  <c r="GD83" s="1"/>
  <c r="FW86"/>
  <c r="GD86" s="1"/>
  <c r="GD88"/>
  <c r="GA89"/>
  <c r="FW89"/>
  <c r="GD89" s="1"/>
  <c r="GA92"/>
  <c r="GA91" s="1"/>
  <c r="GA96"/>
  <c r="GA95" s="1"/>
  <c r="FW105"/>
  <c r="FW104" s="1"/>
  <c r="FM108"/>
  <c r="GA108" s="1"/>
  <c r="FW109"/>
  <c r="GA113"/>
  <c r="GA112" s="1"/>
  <c r="FS119"/>
  <c r="FS114" s="1"/>
  <c r="CQ89"/>
  <c r="CQ84" s="1"/>
  <c r="DP31"/>
  <c r="EN7"/>
  <c r="ED9"/>
  <c r="EC13"/>
  <c r="EC12" s="1"/>
  <c r="EG15"/>
  <c r="ED17"/>
  <c r="EN20"/>
  <c r="EN19" s="1"/>
  <c r="EN18" s="1"/>
  <c r="EG25"/>
  <c r="EN30"/>
  <c r="EG42"/>
  <c r="DW47"/>
  <c r="EK47" s="1"/>
  <c r="EN54"/>
  <c r="EN53" s="1"/>
  <c r="ED68"/>
  <c r="DV77"/>
  <c r="EN79"/>
  <c r="EG83"/>
  <c r="EG89"/>
  <c r="EN89" s="1"/>
  <c r="DW91"/>
  <c r="DW108"/>
  <c r="EK108" s="1"/>
  <c r="FI30"/>
  <c r="FE32"/>
  <c r="EX45"/>
  <c r="FI49"/>
  <c r="FI48" s="1"/>
  <c r="FZ68"/>
  <c r="FZ89"/>
  <c r="FZ105"/>
  <c r="FZ104" s="1"/>
  <c r="FZ109"/>
  <c r="FZ107" s="1"/>
  <c r="CM97"/>
  <c r="CT98"/>
  <c r="CM102"/>
  <c r="CU113"/>
  <c r="CU112" s="1"/>
  <c r="CX118"/>
  <c r="DL6"/>
  <c r="DA13"/>
  <c r="DA12" s="1"/>
  <c r="DI25"/>
  <c r="DI39"/>
  <c r="DO66"/>
  <c r="DL68"/>
  <c r="DL67" s="1"/>
  <c r="DB83"/>
  <c r="DO83"/>
  <c r="DL86"/>
  <c r="DS86" s="1"/>
  <c r="DI89"/>
  <c r="DP89" s="1"/>
  <c r="DH97"/>
  <c r="DO98"/>
  <c r="DI109"/>
  <c r="DI107" s="1"/>
  <c r="DO115"/>
  <c r="EK11"/>
  <c r="ED65"/>
  <c r="ED64" s="1"/>
  <c r="EC67"/>
  <c r="EC63" s="1"/>
  <c r="EC71"/>
  <c r="EC70" s="1"/>
  <c r="DW83"/>
  <c r="EK83" s="1"/>
  <c r="EJ83"/>
  <c r="ED109"/>
  <c r="ED107" s="1"/>
  <c r="DV114"/>
  <c r="FB8"/>
  <c r="FB6" s="1"/>
  <c r="FB17"/>
  <c r="EY86"/>
  <c r="ER95"/>
  <c r="FZ32"/>
  <c r="FT107"/>
  <c r="CU99"/>
  <c r="CU116"/>
  <c r="CQ115"/>
  <c r="DS20"/>
  <c r="DS19" s="1"/>
  <c r="DS18" s="1"/>
  <c r="DA22"/>
  <c r="DO23"/>
  <c r="DO22" s="1"/>
  <c r="DO31"/>
  <c r="DO44"/>
  <c r="DS49"/>
  <c r="DS48" s="1"/>
  <c r="DP54"/>
  <c r="DP53" s="1"/>
  <c r="DS62"/>
  <c r="DB66"/>
  <c r="DP66" s="1"/>
  <c r="DB72"/>
  <c r="DB71" s="1"/>
  <c r="DB70" s="1"/>
  <c r="DL89"/>
  <c r="DS89" s="1"/>
  <c r="DO103"/>
  <c r="DO102" s="1"/>
  <c r="DI105"/>
  <c r="DI104" s="1"/>
  <c r="DL108"/>
  <c r="DS108" s="1"/>
  <c r="EC97"/>
  <c r="EK116"/>
  <c r="EX64"/>
  <c r="EY65"/>
  <c r="EY64" s="1"/>
  <c r="EX67"/>
  <c r="FE83"/>
  <c r="FM6"/>
  <c r="GD14"/>
  <c r="GD27"/>
  <c r="FT28"/>
  <c r="GD30"/>
  <c r="GA33"/>
  <c r="GD69"/>
  <c r="FT86"/>
  <c r="GA86" s="1"/>
  <c r="GD90"/>
  <c r="GD100"/>
  <c r="FS102"/>
  <c r="FS104"/>
  <c r="FW108"/>
  <c r="GD108" s="1"/>
  <c r="FS110"/>
  <c r="FM115"/>
  <c r="GA118"/>
  <c r="AP9"/>
  <c r="AQ10"/>
  <c r="AQ9" s="1"/>
  <c r="BA11"/>
  <c r="BH11" s="1"/>
  <c r="AW13"/>
  <c r="AW12" s="1"/>
  <c r="BE20"/>
  <c r="BE19" s="1"/>
  <c r="BE18" s="1"/>
  <c r="AW24"/>
  <c r="AW21" s="1"/>
  <c r="BE27"/>
  <c r="BA28"/>
  <c r="BA31"/>
  <c r="BH33"/>
  <c r="BE36"/>
  <c r="BE35" s="1"/>
  <c r="BE49"/>
  <c r="BE48" s="1"/>
  <c r="BH54"/>
  <c r="BH53" s="1"/>
  <c r="BH58"/>
  <c r="BE62"/>
  <c r="AQ66"/>
  <c r="BE66" s="1"/>
  <c r="AW71"/>
  <c r="AW70" s="1"/>
  <c r="BD79"/>
  <c r="BH79"/>
  <c r="BA83"/>
  <c r="BZ83"/>
  <c r="BD25"/>
  <c r="BA39"/>
  <c r="BD85"/>
  <c r="AP84"/>
  <c r="BZ15"/>
  <c r="AQ25"/>
  <c r="BE25" s="1"/>
  <c r="BE26"/>
  <c r="AQ37"/>
  <c r="BD41"/>
  <c r="BD39" s="1"/>
  <c r="BA46"/>
  <c r="BA45" s="1"/>
  <c r="BE51"/>
  <c r="AX57"/>
  <c r="AX56" s="1"/>
  <c r="AX55" s="1"/>
  <c r="BD60"/>
  <c r="BD65"/>
  <c r="BD64" s="1"/>
  <c r="AW67"/>
  <c r="AW63" s="1"/>
  <c r="AX68"/>
  <c r="AX67" s="1"/>
  <c r="BA72"/>
  <c r="BA71" s="1"/>
  <c r="BA70" s="1"/>
  <c r="BD83"/>
  <c r="AQ83"/>
  <c r="BE83" s="1"/>
  <c r="BD86"/>
  <c r="AX86"/>
  <c r="BA86"/>
  <c r="BH86" s="1"/>
  <c r="BE7"/>
  <c r="BA10"/>
  <c r="AP24"/>
  <c r="BD26"/>
  <c r="BD46"/>
  <c r="BE54"/>
  <c r="BE53" s="1"/>
  <c r="BH59"/>
  <c r="BH62"/>
  <c r="AQ64"/>
  <c r="BD72"/>
  <c r="BD71" s="1"/>
  <c r="BD70" s="1"/>
  <c r="BH78"/>
  <c r="AW81"/>
  <c r="BE86"/>
  <c r="BE88"/>
  <c r="BE90"/>
  <c r="BH99"/>
  <c r="AW107"/>
  <c r="BD109"/>
  <c r="BH116"/>
  <c r="AQ115"/>
  <c r="BE120"/>
  <c r="BK9"/>
  <c r="BV10"/>
  <c r="BV11"/>
  <c r="CC11" s="1"/>
  <c r="BZ14"/>
  <c r="BL17"/>
  <c r="BZ17" s="1"/>
  <c r="BK22"/>
  <c r="BV25"/>
  <c r="CC27"/>
  <c r="BY32"/>
  <c r="BZ33"/>
  <c r="CC38"/>
  <c r="CC37" s="1"/>
  <c r="BS39"/>
  <c r="BV41"/>
  <c r="CC41" s="1"/>
  <c r="BR42"/>
  <c r="BY43"/>
  <c r="CC49"/>
  <c r="CC48" s="1"/>
  <c r="BY51"/>
  <c r="BY52"/>
  <c r="BZ54"/>
  <c r="BZ53" s="1"/>
  <c r="CC58"/>
  <c r="BL66"/>
  <c r="BZ66" s="1"/>
  <c r="BK71"/>
  <c r="BK70" s="1"/>
  <c r="BV83"/>
  <c r="BS86"/>
  <c r="BZ86" s="1"/>
  <c r="BS87"/>
  <c r="BZ87" s="1"/>
  <c r="CC88"/>
  <c r="BZ99"/>
  <c r="BR107"/>
  <c r="BR106" s="1"/>
  <c r="BY109"/>
  <c r="BV109"/>
  <c r="BZ117"/>
  <c r="BK119"/>
  <c r="BK114" s="1"/>
  <c r="CM6"/>
  <c r="CG8"/>
  <c r="CF13"/>
  <c r="CF12" s="1"/>
  <c r="CU16"/>
  <c r="CQ23"/>
  <c r="CQ22" s="1"/>
  <c r="CT26"/>
  <c r="CG29"/>
  <c r="CT32"/>
  <c r="CU33"/>
  <c r="CU38"/>
  <c r="CU37" s="1"/>
  <c r="CT41"/>
  <c r="CT39" s="1"/>
  <c r="CQ44"/>
  <c r="CX44" s="1"/>
  <c r="CM50"/>
  <c r="CM56"/>
  <c r="CM55" s="1"/>
  <c r="CX59"/>
  <c r="CQ60"/>
  <c r="CX60" s="1"/>
  <c r="CX66"/>
  <c r="CM67"/>
  <c r="CG72"/>
  <c r="CG71" s="1"/>
  <c r="CG70" s="1"/>
  <c r="CQ80"/>
  <c r="CX80" s="1"/>
  <c r="CX88"/>
  <c r="CU90"/>
  <c r="CX96"/>
  <c r="CX95" s="1"/>
  <c r="CF97"/>
  <c r="CU103"/>
  <c r="CU102" s="1"/>
  <c r="CT105"/>
  <c r="CT104" s="1"/>
  <c r="CN115"/>
  <c r="CU118"/>
  <c r="CU120"/>
  <c r="DI8"/>
  <c r="DI6" s="1"/>
  <c r="DS10"/>
  <c r="DO10"/>
  <c r="DS14"/>
  <c r="DB13"/>
  <c r="DB12" s="1"/>
  <c r="DP20"/>
  <c r="DP19" s="1"/>
  <c r="DP18" s="1"/>
  <c r="DS27"/>
  <c r="DP33"/>
  <c r="DP38"/>
  <c r="DP37" s="1"/>
  <c r="DA42"/>
  <c r="DL46"/>
  <c r="DL45" s="1"/>
  <c r="DH50"/>
  <c r="DO60"/>
  <c r="DI68"/>
  <c r="DP68" s="1"/>
  <c r="BZ25"/>
  <c r="BS107"/>
  <c r="BS106" s="1"/>
  <c r="BZ109"/>
  <c r="CF5"/>
  <c r="DO46"/>
  <c r="DO45" s="1"/>
  <c r="DO61"/>
  <c r="DB61"/>
  <c r="DP61" s="1"/>
  <c r="DA67"/>
  <c r="DO68"/>
  <c r="BE89"/>
  <c r="AW97"/>
  <c r="BD98"/>
  <c r="AQ108"/>
  <c r="BA107"/>
  <c r="AX109"/>
  <c r="AX107" s="1"/>
  <c r="AP119"/>
  <c r="AP114" s="1"/>
  <c r="BL10"/>
  <c r="BL9" s="1"/>
  <c r="BS13"/>
  <c r="BS12" s="1"/>
  <c r="BS32"/>
  <c r="BL44"/>
  <c r="BY44"/>
  <c r="BL52"/>
  <c r="BL50" s="1"/>
  <c r="BV60"/>
  <c r="BR64"/>
  <c r="BV67"/>
  <c r="BV72"/>
  <c r="BV71" s="1"/>
  <c r="BV70" s="1"/>
  <c r="BK77"/>
  <c r="CC79"/>
  <c r="BR97"/>
  <c r="BS105"/>
  <c r="BS104" s="1"/>
  <c r="BL108"/>
  <c r="BZ108" s="1"/>
  <c r="CQ15"/>
  <c r="CG17"/>
  <c r="CU17" s="1"/>
  <c r="CT17"/>
  <c r="CT13" s="1"/>
  <c r="CT12" s="1"/>
  <c r="CF24"/>
  <c r="CT28"/>
  <c r="CQ31"/>
  <c r="CN32"/>
  <c r="CG35"/>
  <c r="CX36"/>
  <c r="CX35" s="1"/>
  <c r="CQ39"/>
  <c r="CN41"/>
  <c r="CN39" s="1"/>
  <c r="CF45"/>
  <c r="CX47"/>
  <c r="CG48"/>
  <c r="CQ52"/>
  <c r="CG68"/>
  <c r="CU68" s="1"/>
  <c r="CX79"/>
  <c r="CG83"/>
  <c r="CU83" s="1"/>
  <c r="CT83"/>
  <c r="CU89"/>
  <c r="CN105"/>
  <c r="CN104" s="1"/>
  <c r="CG108"/>
  <c r="CU108" s="1"/>
  <c r="CM110"/>
  <c r="DI10"/>
  <c r="DL32"/>
  <c r="DL41"/>
  <c r="DL39" s="1"/>
  <c r="BH92"/>
  <c r="BH91" s="1"/>
  <c r="AP93"/>
  <c r="BE100"/>
  <c r="BH108"/>
  <c r="BD108"/>
  <c r="AW110"/>
  <c r="BE116"/>
  <c r="AW119"/>
  <c r="AW114" s="1"/>
  <c r="BZ7"/>
  <c r="CC16"/>
  <c r="BK24"/>
  <c r="BZ27"/>
  <c r="BR39"/>
  <c r="BK42"/>
  <c r="BK45"/>
  <c r="CC47"/>
  <c r="BL58"/>
  <c r="BZ58" s="1"/>
  <c r="BL72"/>
  <c r="BZ72" s="1"/>
  <c r="BZ71" s="1"/>
  <c r="BZ70" s="1"/>
  <c r="BV77"/>
  <c r="BZ88"/>
  <c r="BZ90"/>
  <c r="BS101"/>
  <c r="BS97" s="1"/>
  <c r="BR102"/>
  <c r="BY105"/>
  <c r="BY104" s="1"/>
  <c r="BV105"/>
  <c r="BV104" s="1"/>
  <c r="BY108"/>
  <c r="BZ118"/>
  <c r="CQ8"/>
  <c r="CQ6" s="1"/>
  <c r="CM13"/>
  <c r="CM12" s="1"/>
  <c r="CN13"/>
  <c r="CN12" s="1"/>
  <c r="CG15"/>
  <c r="CG19"/>
  <c r="CG18" s="1"/>
  <c r="CQ29"/>
  <c r="CG31"/>
  <c r="CU31" s="1"/>
  <c r="CM39"/>
  <c r="CM42"/>
  <c r="CT43"/>
  <c r="CG52"/>
  <c r="CU52" s="1"/>
  <c r="CF56"/>
  <c r="CF55" s="1"/>
  <c r="CN56"/>
  <c r="CN55" s="1"/>
  <c r="CG59"/>
  <c r="CU59" s="1"/>
  <c r="CG66"/>
  <c r="CU66" s="1"/>
  <c r="CQ72"/>
  <c r="CQ71" s="1"/>
  <c r="CQ70" s="1"/>
  <c r="CX92"/>
  <c r="CX91" s="1"/>
  <c r="CX99"/>
  <c r="CT103"/>
  <c r="CT102" s="1"/>
  <c r="CX113"/>
  <c r="CX112" s="1"/>
  <c r="CX117"/>
  <c r="CM119"/>
  <c r="CM114" s="1"/>
  <c r="DO29"/>
  <c r="DB32"/>
  <c r="DP32" s="1"/>
  <c r="DS36"/>
  <c r="DS35" s="1"/>
  <c r="DP41"/>
  <c r="DP39" s="1"/>
  <c r="DO41"/>
  <c r="DP44"/>
  <c r="DH45"/>
  <c r="DO52"/>
  <c r="DL64"/>
  <c r="DL63" s="1"/>
  <c r="DS78"/>
  <c r="DA81"/>
  <c r="DP92"/>
  <c r="DP91" s="1"/>
  <c r="DB108"/>
  <c r="DP108" s="1"/>
  <c r="DO108"/>
  <c r="DH110"/>
  <c r="DI115"/>
  <c r="DS117"/>
  <c r="DP118"/>
  <c r="ED13"/>
  <c r="ED12" s="1"/>
  <c r="EN25"/>
  <c r="EG26"/>
  <c r="ED28"/>
  <c r="EK28" s="1"/>
  <c r="EK30"/>
  <c r="ED43"/>
  <c r="EK43" s="1"/>
  <c r="ED44"/>
  <c r="EK44" s="1"/>
  <c r="EN47"/>
  <c r="EJ47"/>
  <c r="EJ45" s="1"/>
  <c r="EK51"/>
  <c r="EG51"/>
  <c r="EN51" s="1"/>
  <c r="ED52"/>
  <c r="ED50" s="1"/>
  <c r="EJ57"/>
  <c r="EG57"/>
  <c r="EG56" s="1"/>
  <c r="EG55" s="1"/>
  <c r="DW66"/>
  <c r="EK66" s="1"/>
  <c r="EJ66"/>
  <c r="EJ68"/>
  <c r="EG67"/>
  <c r="EG63" s="1"/>
  <c r="EN78"/>
  <c r="EG80"/>
  <c r="EN80" s="1"/>
  <c r="EK86"/>
  <c r="EG86"/>
  <c r="EN86" s="1"/>
  <c r="ED87"/>
  <c r="EK90"/>
  <c r="EN92"/>
  <c r="EN91" s="1"/>
  <c r="DV93"/>
  <c r="EC102"/>
  <c r="EC104"/>
  <c r="ED105"/>
  <c r="ED104" s="1"/>
  <c r="EG108"/>
  <c r="EG107" s="1"/>
  <c r="ED115"/>
  <c r="EN117"/>
  <c r="EK118"/>
  <c r="EX9"/>
  <c r="EX5" s="1"/>
  <c r="EY9"/>
  <c r="FE11"/>
  <c r="FI14"/>
  <c r="FB25"/>
  <c r="FI25" s="1"/>
  <c r="FI27"/>
  <c r="DI77"/>
  <c r="DS88"/>
  <c r="DS92"/>
  <c r="DS91" s="1"/>
  <c r="DA93"/>
  <c r="DO105"/>
  <c r="DO104" s="1"/>
  <c r="DO109"/>
  <c r="DB115"/>
  <c r="DP117"/>
  <c r="DW19"/>
  <c r="DW18" s="1"/>
  <c r="EK26"/>
  <c r="EK27"/>
  <c r="EJ32"/>
  <c r="DW35"/>
  <c r="DW37"/>
  <c r="EJ43"/>
  <c r="ED45"/>
  <c r="EJ51"/>
  <c r="EJ77"/>
  <c r="DV81"/>
  <c r="EJ86"/>
  <c r="EN90"/>
  <c r="EN100"/>
  <c r="EJ108"/>
  <c r="DL72"/>
  <c r="DL71" s="1"/>
  <c r="DL70" s="1"/>
  <c r="DP96"/>
  <c r="DP95" s="1"/>
  <c r="EC119"/>
  <c r="EC114" s="1"/>
  <c r="EQ6"/>
  <c r="EY6"/>
  <c r="EQ9"/>
  <c r="ER10"/>
  <c r="FF10" s="1"/>
  <c r="FF9" s="1"/>
  <c r="FB23"/>
  <c r="FB22" s="1"/>
  <c r="EY28"/>
  <c r="FF28" s="1"/>
  <c r="EY29"/>
  <c r="DW25"/>
  <c r="EK25" s="1"/>
  <c r="DW46"/>
  <c r="EK46" s="1"/>
  <c r="EN61"/>
  <c r="DV71"/>
  <c r="DV70" s="1"/>
  <c r="DW109"/>
  <c r="EN116"/>
  <c r="EN118"/>
  <c r="EK120"/>
  <c r="FI7"/>
  <c r="FI16"/>
  <c r="FF27"/>
  <c r="EY39"/>
  <c r="FB42"/>
  <c r="ER48"/>
  <c r="FE51"/>
  <c r="FI66"/>
  <c r="FE82"/>
  <c r="FE86"/>
  <c r="FF89"/>
  <c r="FB89"/>
  <c r="FI89" s="1"/>
  <c r="FF92"/>
  <c r="FF91" s="1"/>
  <c r="FB105"/>
  <c r="FB104" s="1"/>
  <c r="FF108"/>
  <c r="FE108"/>
  <c r="FB109"/>
  <c r="FI113"/>
  <c r="FI112" s="1"/>
  <c r="FI117"/>
  <c r="FF118"/>
  <c r="FE115"/>
  <c r="GD7"/>
  <c r="GD10"/>
  <c r="FZ10"/>
  <c r="FZ9" s="1"/>
  <c r="GA30"/>
  <c r="FW32"/>
  <c r="GA36"/>
  <c r="GA35" s="1"/>
  <c r="FM39"/>
  <c r="FW41"/>
  <c r="FW39" s="1"/>
  <c r="FS50"/>
  <c r="GA54"/>
  <c r="GA53" s="1"/>
  <c r="FM61"/>
  <c r="GA61" s="1"/>
  <c r="FS64"/>
  <c r="FS67"/>
  <c r="GD68"/>
  <c r="FZ72"/>
  <c r="FZ71" s="1"/>
  <c r="FZ70" s="1"/>
  <c r="FT77"/>
  <c r="FZ77"/>
  <c r="FZ82"/>
  <c r="GA90"/>
  <c r="GD96"/>
  <c r="GD95" s="1"/>
  <c r="FZ98"/>
  <c r="FT115"/>
  <c r="GD117"/>
  <c r="FB56"/>
  <c r="FB55" s="1"/>
  <c r="FB67"/>
  <c r="FB63" s="1"/>
  <c r="FB83"/>
  <c r="FI83" s="1"/>
  <c r="FE89"/>
  <c r="EQ93"/>
  <c r="FE109"/>
  <c r="EY111"/>
  <c r="EY110" s="1"/>
  <c r="EQ114"/>
  <c r="FW11"/>
  <c r="FW9" s="1"/>
  <c r="FT17"/>
  <c r="GA17" s="1"/>
  <c r="FZ29"/>
  <c r="FI38"/>
  <c r="FI37" s="1"/>
  <c r="FF40"/>
  <c r="FF39" s="1"/>
  <c r="FE41"/>
  <c r="FB46"/>
  <c r="FB45" s="1"/>
  <c r="EQ50"/>
  <c r="EY51"/>
  <c r="FF51" s="1"/>
  <c r="FB50"/>
  <c r="ER57"/>
  <c r="FF57" s="1"/>
  <c r="FF62"/>
  <c r="FI68"/>
  <c r="FE68"/>
  <c r="FF100"/>
  <c r="FE103"/>
  <c r="FE102" s="1"/>
  <c r="EY107"/>
  <c r="GA20"/>
  <c r="GA19" s="1"/>
  <c r="GA18" s="1"/>
  <c r="FT25"/>
  <c r="GA25" s="1"/>
  <c r="FL42"/>
  <c r="FM48"/>
  <c r="GD49"/>
  <c r="GD48" s="1"/>
  <c r="FL67"/>
  <c r="FT68"/>
  <c r="FT67" s="1"/>
  <c r="FM69"/>
  <c r="GA69" s="1"/>
  <c r="FM83"/>
  <c r="FM81" s="1"/>
  <c r="FZ83"/>
  <c r="GA115"/>
  <c r="GD118"/>
  <c r="FF30"/>
  <c r="FI33"/>
  <c r="FE43"/>
  <c r="ER46"/>
  <c r="FF46" s="1"/>
  <c r="FI61"/>
  <c r="ER66"/>
  <c r="FF66" s="1"/>
  <c r="FI69"/>
  <c r="EQ77"/>
  <c r="EQ81"/>
  <c r="FF86"/>
  <c r="FF88"/>
  <c r="FI90"/>
  <c r="EX97"/>
  <c r="FE98"/>
  <c r="EX104"/>
  <c r="FB108"/>
  <c r="FI116"/>
  <c r="FI118"/>
  <c r="FF120"/>
  <c r="FM10"/>
  <c r="GA10" s="1"/>
  <c r="GD15"/>
  <c r="GA16"/>
  <c r="GD20"/>
  <c r="GD19" s="1"/>
  <c r="GD18" s="1"/>
  <c r="FL22"/>
  <c r="GD33"/>
  <c r="GD38"/>
  <c r="GD37" s="1"/>
  <c r="FL39"/>
  <c r="FT39"/>
  <c r="GA62"/>
  <c r="FM64"/>
  <c r="FT65"/>
  <c r="FT64" s="1"/>
  <c r="FM68"/>
  <c r="FL81"/>
  <c r="FL84"/>
  <c r="GA88"/>
  <c r="GD92"/>
  <c r="GD91" s="1"/>
  <c r="FL93"/>
  <c r="GA100"/>
  <c r="FZ103"/>
  <c r="FZ102" s="1"/>
  <c r="GD113"/>
  <c r="GD112" s="1"/>
  <c r="GD116"/>
  <c r="FL119"/>
  <c r="FL114" s="1"/>
  <c r="GD8"/>
  <c r="GA11"/>
  <c r="FS13"/>
  <c r="FS12" s="1"/>
  <c r="FW13"/>
  <c r="FW12" s="1"/>
  <c r="FM13"/>
  <c r="FM12" s="1"/>
  <c r="FZ15"/>
  <c r="FZ25"/>
  <c r="FL24"/>
  <c r="FT29"/>
  <c r="GA29" s="1"/>
  <c r="FW29"/>
  <c r="FT31"/>
  <c r="GA31" s="1"/>
  <c r="FW31"/>
  <c r="GA32"/>
  <c r="FM50"/>
  <c r="GA52"/>
  <c r="GA60"/>
  <c r="FT23"/>
  <c r="FT22" s="1"/>
  <c r="FW23"/>
  <c r="FW22" s="1"/>
  <c r="FM28"/>
  <c r="FZ28"/>
  <c r="GD28"/>
  <c r="GD40"/>
  <c r="FT8"/>
  <c r="FT6" s="1"/>
  <c r="FZ17"/>
  <c r="FZ23"/>
  <c r="FZ22" s="1"/>
  <c r="FM26"/>
  <c r="GA26" s="1"/>
  <c r="FZ26"/>
  <c r="FS6"/>
  <c r="FW6"/>
  <c r="FZ8"/>
  <c r="FZ6" s="1"/>
  <c r="FT15"/>
  <c r="GD17"/>
  <c r="FS22"/>
  <c r="FW26"/>
  <c r="FS24"/>
  <c r="GA27"/>
  <c r="FM42"/>
  <c r="GD51"/>
  <c r="FS39"/>
  <c r="FS42"/>
  <c r="FZ43"/>
  <c r="FW44"/>
  <c r="FW42" s="1"/>
  <c r="FL45"/>
  <c r="GD47"/>
  <c r="FZ51"/>
  <c r="FW52"/>
  <c r="FW50" s="1"/>
  <c r="FS56"/>
  <c r="FS55" s="1"/>
  <c r="FZ57"/>
  <c r="FM58"/>
  <c r="GA58" s="1"/>
  <c r="FM59"/>
  <c r="GA59" s="1"/>
  <c r="FW60"/>
  <c r="GD60" s="1"/>
  <c r="FL64"/>
  <c r="FZ69"/>
  <c r="FZ67" s="1"/>
  <c r="FW72"/>
  <c r="FW71" s="1"/>
  <c r="FW70" s="1"/>
  <c r="FS77"/>
  <c r="GA78"/>
  <c r="FT82"/>
  <c r="FT81" s="1"/>
  <c r="FW82"/>
  <c r="GA83"/>
  <c r="FM93"/>
  <c r="FW110"/>
  <c r="GD111"/>
  <c r="GD110" s="1"/>
  <c r="FW119"/>
  <c r="FW114" s="1"/>
  <c r="FZ44"/>
  <c r="FZ52"/>
  <c r="FZ60"/>
  <c r="FZ40"/>
  <c r="FT43"/>
  <c r="FT42" s="1"/>
  <c r="FM46"/>
  <c r="FT51"/>
  <c r="FT57"/>
  <c r="FT56" s="1"/>
  <c r="FT55" s="1"/>
  <c r="GA82"/>
  <c r="FZ85"/>
  <c r="FM85"/>
  <c r="FT102"/>
  <c r="GA103"/>
  <c r="GA102" s="1"/>
  <c r="FM119"/>
  <c r="FM114" s="1"/>
  <c r="FM47"/>
  <c r="GA47" s="1"/>
  <c r="FZ65"/>
  <c r="FZ64" s="1"/>
  <c r="FW80"/>
  <c r="GD80" s="1"/>
  <c r="GA98"/>
  <c r="FM79"/>
  <c r="FS84"/>
  <c r="GD87"/>
  <c r="FZ87"/>
  <c r="FS93"/>
  <c r="FZ94"/>
  <c r="FZ93" s="1"/>
  <c r="FM97"/>
  <c r="FW98"/>
  <c r="FW97" s="1"/>
  <c r="FZ101"/>
  <c r="FW103"/>
  <c r="FW102" s="1"/>
  <c r="FL104"/>
  <c r="FZ111"/>
  <c r="FZ110" s="1"/>
  <c r="FZ121"/>
  <c r="FZ119" s="1"/>
  <c r="GD120"/>
  <c r="FT87"/>
  <c r="FT84" s="1"/>
  <c r="FT94"/>
  <c r="FT93" s="1"/>
  <c r="FS97"/>
  <c r="FT101"/>
  <c r="GA101" s="1"/>
  <c r="FM105"/>
  <c r="FM109"/>
  <c r="GA109" s="1"/>
  <c r="FT111"/>
  <c r="FT121"/>
  <c r="FT119" s="1"/>
  <c r="FL97"/>
  <c r="FL107"/>
  <c r="EN88"/>
  <c r="FI88"/>
  <c r="FI51"/>
  <c r="ER22"/>
  <c r="FF7"/>
  <c r="FB10"/>
  <c r="FI10" s="1"/>
  <c r="EY15"/>
  <c r="EY13" s="1"/>
  <c r="EY12" s="1"/>
  <c r="FF16"/>
  <c r="FF20"/>
  <c r="FF19" s="1"/>
  <c r="FF18" s="1"/>
  <c r="EQ22"/>
  <c r="FE26"/>
  <c r="EQ24"/>
  <c r="ER31"/>
  <c r="FE31"/>
  <c r="FI31"/>
  <c r="FF36"/>
  <c r="FF35" s="1"/>
  <c r="FF38"/>
  <c r="FF37" s="1"/>
  <c r="FI47"/>
  <c r="FE28"/>
  <c r="FI28"/>
  <c r="EY32"/>
  <c r="FF32" s="1"/>
  <c r="FB32"/>
  <c r="FE10"/>
  <c r="FE15"/>
  <c r="FB15"/>
  <c r="FF26"/>
  <c r="ER29"/>
  <c r="FE29"/>
  <c r="FI29"/>
  <c r="FE40"/>
  <c r="ER50"/>
  <c r="FF8"/>
  <c r="FE23"/>
  <c r="FE22" s="1"/>
  <c r="FE8"/>
  <c r="FE6" s="1"/>
  <c r="FB11"/>
  <c r="FI11" s="1"/>
  <c r="ER15"/>
  <c r="FE17"/>
  <c r="FI17"/>
  <c r="EY23"/>
  <c r="EY22" s="1"/>
  <c r="EY31"/>
  <c r="FB41"/>
  <c r="FB39" s="1"/>
  <c r="EQ42"/>
  <c r="FI44"/>
  <c r="FE44"/>
  <c r="EX50"/>
  <c r="FE52"/>
  <c r="EQ56"/>
  <c r="EQ55" s="1"/>
  <c r="FI58"/>
  <c r="FI59"/>
  <c r="FI60"/>
  <c r="FE60"/>
  <c r="FE56" s="1"/>
  <c r="FE55" s="1"/>
  <c r="ER61"/>
  <c r="FF61" s="1"/>
  <c r="ER68"/>
  <c r="ER69"/>
  <c r="FF69" s="1"/>
  <c r="FE72"/>
  <c r="FE71" s="1"/>
  <c r="FE70" s="1"/>
  <c r="EX77"/>
  <c r="FF78"/>
  <c r="EY82"/>
  <c r="EY81" s="1"/>
  <c r="FB82"/>
  <c r="FB119"/>
  <c r="FB114" s="1"/>
  <c r="FF54"/>
  <c r="FF53" s="1"/>
  <c r="FE85"/>
  <c r="ER85"/>
  <c r="FB110"/>
  <c r="FI111"/>
  <c r="FI110" s="1"/>
  <c r="ER43"/>
  <c r="EY44"/>
  <c r="EY42" s="1"/>
  <c r="ER47"/>
  <c r="FF47" s="1"/>
  <c r="FE47"/>
  <c r="FE45" s="1"/>
  <c r="EY52"/>
  <c r="EY60"/>
  <c r="EY56" s="1"/>
  <c r="EY55" s="1"/>
  <c r="FE65"/>
  <c r="FE64" s="1"/>
  <c r="EY102"/>
  <c r="FF103"/>
  <c r="FF102" s="1"/>
  <c r="ER119"/>
  <c r="ER114" s="1"/>
  <c r="EX39"/>
  <c r="EX42"/>
  <c r="EQ45"/>
  <c r="EX56"/>
  <c r="EX55" s="1"/>
  <c r="ER58"/>
  <c r="ER59"/>
  <c r="FF59" s="1"/>
  <c r="EQ64"/>
  <c r="EQ63" s="1"/>
  <c r="FE69"/>
  <c r="FB72"/>
  <c r="FB71" s="1"/>
  <c r="FB70" s="1"/>
  <c r="FB80"/>
  <c r="FI80" s="1"/>
  <c r="ER93"/>
  <c r="FF98"/>
  <c r="ER79"/>
  <c r="EX84"/>
  <c r="FI87"/>
  <c r="FE87"/>
  <c r="EX93"/>
  <c r="FE94"/>
  <c r="FE93" s="1"/>
  <c r="ER97"/>
  <c r="FB98"/>
  <c r="FB97" s="1"/>
  <c r="FE101"/>
  <c r="FB103"/>
  <c r="FB102" s="1"/>
  <c r="EQ104"/>
  <c r="FE111"/>
  <c r="FE110" s="1"/>
  <c r="FE121"/>
  <c r="FE119" s="1"/>
  <c r="FF113"/>
  <c r="FF112" s="1"/>
  <c r="FI120"/>
  <c r="EY87"/>
  <c r="EY84" s="1"/>
  <c r="EY94"/>
  <c r="EY93" s="1"/>
  <c r="EY101"/>
  <c r="FF101" s="1"/>
  <c r="ER105"/>
  <c r="ER109"/>
  <c r="FF109" s="1"/>
  <c r="EY121"/>
  <c r="EY119" s="1"/>
  <c r="EQ97"/>
  <c r="EQ107"/>
  <c r="EN96"/>
  <c r="EN95" s="1"/>
  <c r="EK88"/>
  <c r="EK49"/>
  <c r="EK48" s="1"/>
  <c r="EN49"/>
  <c r="EN48" s="1"/>
  <c r="EK41"/>
  <c r="EK39" s="1"/>
  <c r="EN14"/>
  <c r="DW22"/>
  <c r="EK7"/>
  <c r="EG10"/>
  <c r="EN10" s="1"/>
  <c r="EG13"/>
  <c r="EG12" s="1"/>
  <c r="EK16"/>
  <c r="DV22"/>
  <c r="EJ26"/>
  <c r="DV24"/>
  <c r="DW31"/>
  <c r="EJ31"/>
  <c r="EN31"/>
  <c r="ED39"/>
  <c r="EJ15"/>
  <c r="DW29"/>
  <c r="EJ29"/>
  <c r="EN29"/>
  <c r="EJ8"/>
  <c r="EJ6" s="1"/>
  <c r="EK10"/>
  <c r="EG11"/>
  <c r="EN11" s="1"/>
  <c r="DW15"/>
  <c r="EJ17"/>
  <c r="EN17"/>
  <c r="ED23"/>
  <c r="ED22" s="1"/>
  <c r="ED31"/>
  <c r="DW8"/>
  <c r="EC9"/>
  <c r="EJ11"/>
  <c r="EK14"/>
  <c r="DW17"/>
  <c r="EK17" s="1"/>
  <c r="EJ23"/>
  <c r="EJ22" s="1"/>
  <c r="EG23"/>
  <c r="EG22" s="1"/>
  <c r="EC24"/>
  <c r="EC21" s="1"/>
  <c r="EN27"/>
  <c r="EJ28"/>
  <c r="EN28"/>
  <c r="ED29"/>
  <c r="ED32"/>
  <c r="EK32" s="1"/>
  <c r="EG32"/>
  <c r="DW50"/>
  <c r="DV39"/>
  <c r="EG41"/>
  <c r="EG39" s="1"/>
  <c r="DV42"/>
  <c r="EN44"/>
  <c r="EJ44"/>
  <c r="EC50"/>
  <c r="EJ52"/>
  <c r="DV56"/>
  <c r="DV55" s="1"/>
  <c r="EK57"/>
  <c r="EN58"/>
  <c r="EN59"/>
  <c r="EN60"/>
  <c r="EJ60"/>
  <c r="DW61"/>
  <c r="EK61" s="1"/>
  <c r="DW68"/>
  <c r="DW69"/>
  <c r="EK69" s="1"/>
  <c r="EJ72"/>
  <c r="EJ71" s="1"/>
  <c r="EJ70" s="1"/>
  <c r="EG110"/>
  <c r="EN111"/>
  <c r="EN110" s="1"/>
  <c r="EG119"/>
  <c r="EG114" s="1"/>
  <c r="EJ41"/>
  <c r="EJ39" s="1"/>
  <c r="DV50"/>
  <c r="EK54"/>
  <c r="EK53" s="1"/>
  <c r="EK72"/>
  <c r="EK71" s="1"/>
  <c r="EK70" s="1"/>
  <c r="ED102"/>
  <c r="EK103"/>
  <c r="EK102" s="1"/>
  <c r="EJ65"/>
  <c r="ED82"/>
  <c r="ED81" s="1"/>
  <c r="EG82"/>
  <c r="EG81" s="1"/>
  <c r="EK98"/>
  <c r="DW119"/>
  <c r="DW114" s="1"/>
  <c r="EC39"/>
  <c r="EC42"/>
  <c r="DV45"/>
  <c r="EC56"/>
  <c r="EC55" s="1"/>
  <c r="DW58"/>
  <c r="EK58" s="1"/>
  <c r="DW59"/>
  <c r="EK59" s="1"/>
  <c r="DV64"/>
  <c r="DV63" s="1"/>
  <c r="ED67"/>
  <c r="EJ69"/>
  <c r="EG72"/>
  <c r="EG71" s="1"/>
  <c r="EG70" s="1"/>
  <c r="ED77"/>
  <c r="EJ82"/>
  <c r="EJ81" s="1"/>
  <c r="EN83"/>
  <c r="EJ85"/>
  <c r="DW85"/>
  <c r="DW93"/>
  <c r="DW79"/>
  <c r="EC84"/>
  <c r="EN87"/>
  <c r="EJ87"/>
  <c r="EC93"/>
  <c r="EJ94"/>
  <c r="EJ93" s="1"/>
  <c r="DW97"/>
  <c r="EG98"/>
  <c r="EG97" s="1"/>
  <c r="EJ101"/>
  <c r="EG103"/>
  <c r="EG102" s="1"/>
  <c r="DV104"/>
  <c r="DW107"/>
  <c r="DW106" s="1"/>
  <c r="EJ111"/>
  <c r="EJ110" s="1"/>
  <c r="EJ121"/>
  <c r="EJ119" s="1"/>
  <c r="EJ114" s="1"/>
  <c r="EK96"/>
  <c r="EK95" s="1"/>
  <c r="EJ98"/>
  <c r="EJ103"/>
  <c r="EJ102" s="1"/>
  <c r="EK113"/>
  <c r="EK112" s="1"/>
  <c r="EN120"/>
  <c r="ED94"/>
  <c r="ED93" s="1"/>
  <c r="ED101"/>
  <c r="ED97" s="1"/>
  <c r="DW105"/>
  <c r="ED121"/>
  <c r="ED119" s="1"/>
  <c r="DV97"/>
  <c r="DV107"/>
  <c r="DV106" s="1"/>
  <c r="DS99"/>
  <c r="DP90"/>
  <c r="DS90"/>
  <c r="DO77"/>
  <c r="DP27"/>
  <c r="DS16"/>
  <c r="DA6"/>
  <c r="DA5" s="1"/>
  <c r="DP7"/>
  <c r="DB10"/>
  <c r="DB42"/>
  <c r="DP60"/>
  <c r="DI15"/>
  <c r="DL15"/>
  <c r="DI17"/>
  <c r="DP17" s="1"/>
  <c r="DL17"/>
  <c r="DB22"/>
  <c r="DP23"/>
  <c r="DP22" s="1"/>
  <c r="DO8"/>
  <c r="DO6" s="1"/>
  <c r="DO15"/>
  <c r="DO17"/>
  <c r="DS40"/>
  <c r="DS51"/>
  <c r="DI9"/>
  <c r="DP11"/>
  <c r="DP29"/>
  <c r="DB50"/>
  <c r="DP52"/>
  <c r="DL23"/>
  <c r="DL22" s="1"/>
  <c r="DA24"/>
  <c r="DS26"/>
  <c r="DO26"/>
  <c r="DS28"/>
  <c r="DO28"/>
  <c r="DL29"/>
  <c r="DS29" s="1"/>
  <c r="DL31"/>
  <c r="DH39"/>
  <c r="DH42"/>
  <c r="DO43"/>
  <c r="DL44"/>
  <c r="DL42" s="1"/>
  <c r="DA45"/>
  <c r="DA34" s="1"/>
  <c r="DS47"/>
  <c r="DO51"/>
  <c r="DL52"/>
  <c r="DS52" s="1"/>
  <c r="DH56"/>
  <c r="DH55" s="1"/>
  <c r="DO57"/>
  <c r="DB58"/>
  <c r="DP58" s="1"/>
  <c r="DB59"/>
  <c r="DP59" s="1"/>
  <c r="DL60"/>
  <c r="DS60" s="1"/>
  <c r="DA64"/>
  <c r="DI67"/>
  <c r="DO69"/>
  <c r="DB69"/>
  <c r="DS69"/>
  <c r="DB81"/>
  <c r="DP82"/>
  <c r="DP83"/>
  <c r="DB93"/>
  <c r="DP98"/>
  <c r="DL119"/>
  <c r="DL110"/>
  <c r="DS111"/>
  <c r="DS110" s="1"/>
  <c r="DB25"/>
  <c r="DI26"/>
  <c r="DI28"/>
  <c r="DP28" s="1"/>
  <c r="DO40"/>
  <c r="DI43"/>
  <c r="DI42" s="1"/>
  <c r="DB46"/>
  <c r="DI51"/>
  <c r="DI57"/>
  <c r="DI56" s="1"/>
  <c r="DI55" s="1"/>
  <c r="DH64"/>
  <c r="DH63" s="1"/>
  <c r="DI65"/>
  <c r="DI64" s="1"/>
  <c r="DB119"/>
  <c r="DH24"/>
  <c r="DH21" s="1"/>
  <c r="DB47"/>
  <c r="DP47" s="1"/>
  <c r="DO65"/>
  <c r="DP72"/>
  <c r="DP71" s="1"/>
  <c r="DP70" s="1"/>
  <c r="DI102"/>
  <c r="DP103"/>
  <c r="DP102" s="1"/>
  <c r="DB79"/>
  <c r="DL82"/>
  <c r="DH84"/>
  <c r="DS87"/>
  <c r="DO87"/>
  <c r="DO84" s="1"/>
  <c r="DH93"/>
  <c r="DO94"/>
  <c r="DO93" s="1"/>
  <c r="DB97"/>
  <c r="DL98"/>
  <c r="DL97" s="1"/>
  <c r="DO101"/>
  <c r="DL103"/>
  <c r="DL102" s="1"/>
  <c r="DA104"/>
  <c r="DO111"/>
  <c r="DO110" s="1"/>
  <c r="DO121"/>
  <c r="DO119" s="1"/>
  <c r="DP78"/>
  <c r="DO82"/>
  <c r="DA84"/>
  <c r="DP113"/>
  <c r="DP112" s="1"/>
  <c r="DS120"/>
  <c r="DI87"/>
  <c r="DI94"/>
  <c r="DI93" s="1"/>
  <c r="DI101"/>
  <c r="DI97" s="1"/>
  <c r="DB105"/>
  <c r="DB109"/>
  <c r="DP109" s="1"/>
  <c r="DI111"/>
  <c r="DI121"/>
  <c r="DI119" s="1"/>
  <c r="DB85"/>
  <c r="DA97"/>
  <c r="DA107"/>
  <c r="DA106" s="1"/>
  <c r="CX116"/>
  <c r="CX54"/>
  <c r="CX53" s="1"/>
  <c r="CX30"/>
  <c r="CX20"/>
  <c r="CX19" s="1"/>
  <c r="CX18" s="1"/>
  <c r="CX7"/>
  <c r="CG112"/>
  <c r="CU96"/>
  <c r="CU95" s="1"/>
  <c r="CN6"/>
  <c r="CQ10"/>
  <c r="CM9"/>
  <c r="CM5" s="1"/>
  <c r="CU29"/>
  <c r="CU57"/>
  <c r="CU60"/>
  <c r="CG42"/>
  <c r="CU43"/>
  <c r="CU42" s="1"/>
  <c r="CQ11"/>
  <c r="CX11" s="1"/>
  <c r="CT11"/>
  <c r="CG10"/>
  <c r="CT10"/>
  <c r="CN11"/>
  <c r="CU11" s="1"/>
  <c r="CU28"/>
  <c r="CN50"/>
  <c r="CU51"/>
  <c r="CG22"/>
  <c r="CM24"/>
  <c r="CT25"/>
  <c r="CT24" s="1"/>
  <c r="CT21" s="1"/>
  <c r="CQ26"/>
  <c r="CQ28"/>
  <c r="CU40"/>
  <c r="CU41"/>
  <c r="CQ43"/>
  <c r="CQ42" s="1"/>
  <c r="CM45"/>
  <c r="CT46"/>
  <c r="CT45" s="1"/>
  <c r="CG47"/>
  <c r="CU47" s="1"/>
  <c r="CQ51"/>
  <c r="CQ50" s="1"/>
  <c r="CQ57"/>
  <c r="CM64"/>
  <c r="CM63" s="1"/>
  <c r="CT77"/>
  <c r="CQ119"/>
  <c r="CQ114" s="1"/>
  <c r="CT57"/>
  <c r="CU82"/>
  <c r="CU98"/>
  <c r="CN25"/>
  <c r="CN24" s="1"/>
  <c r="CN21" s="1"/>
  <c r="CG32"/>
  <c r="CU32" s="1"/>
  <c r="CN46"/>
  <c r="CN45" s="1"/>
  <c r="CG61"/>
  <c r="CU61" s="1"/>
  <c r="CT61"/>
  <c r="CG119"/>
  <c r="CX32"/>
  <c r="CN65"/>
  <c r="CN64" s="1"/>
  <c r="CQ65"/>
  <c r="CQ64" s="1"/>
  <c r="CQ63" s="1"/>
  <c r="CU72"/>
  <c r="CU71" s="1"/>
  <c r="CU70" s="1"/>
  <c r="CG93"/>
  <c r="CG97"/>
  <c r="CQ110"/>
  <c r="CX111"/>
  <c r="CX110" s="1"/>
  <c r="CF67"/>
  <c r="CF63" s="1"/>
  <c r="CX69"/>
  <c r="CG79"/>
  <c r="CQ82"/>
  <c r="CQ81" s="1"/>
  <c r="CM84"/>
  <c r="CX87"/>
  <c r="CT87"/>
  <c r="CT84" s="1"/>
  <c r="CM93"/>
  <c r="CT94"/>
  <c r="CT93" s="1"/>
  <c r="CQ98"/>
  <c r="CQ97" s="1"/>
  <c r="CT101"/>
  <c r="CT97" s="1"/>
  <c r="CQ103"/>
  <c r="CQ102" s="1"/>
  <c r="CF104"/>
  <c r="CT111"/>
  <c r="CT110" s="1"/>
  <c r="CT121"/>
  <c r="CT119" s="1"/>
  <c r="CT114" s="1"/>
  <c r="CU78"/>
  <c r="CM81"/>
  <c r="CT82"/>
  <c r="CF84"/>
  <c r="CX120"/>
  <c r="CN87"/>
  <c r="CN84" s="1"/>
  <c r="CN94"/>
  <c r="CN93" s="1"/>
  <c r="CN101"/>
  <c r="CN97" s="1"/>
  <c r="CG105"/>
  <c r="CQ105"/>
  <c r="CQ104" s="1"/>
  <c r="CT108"/>
  <c r="CG109"/>
  <c r="CU109" s="1"/>
  <c r="CN111"/>
  <c r="CN121"/>
  <c r="CN119" s="1"/>
  <c r="CG69"/>
  <c r="CU69" s="1"/>
  <c r="CG85"/>
  <c r="BZ92"/>
  <c r="BZ91" s="1"/>
  <c r="BY64"/>
  <c r="CC59"/>
  <c r="BZ59"/>
  <c r="BZ38"/>
  <c r="BZ37" s="1"/>
  <c r="BZ100"/>
  <c r="CC100"/>
  <c r="CC89"/>
  <c r="CC78"/>
  <c r="BY77"/>
  <c r="BK21"/>
  <c r="CC20"/>
  <c r="CC19" s="1"/>
  <c r="CC18" s="1"/>
  <c r="CC7"/>
  <c r="BZ11"/>
  <c r="BY6"/>
  <c r="BS8"/>
  <c r="BZ8" s="1"/>
  <c r="BZ6" s="1"/>
  <c r="BR9"/>
  <c r="BR5" s="1"/>
  <c r="BY11"/>
  <c r="BY9" s="1"/>
  <c r="BV15"/>
  <c r="CC15" s="1"/>
  <c r="BZ20"/>
  <c r="BZ19" s="1"/>
  <c r="BZ18" s="1"/>
  <c r="BV23"/>
  <c r="BV22" s="1"/>
  <c r="BR24"/>
  <c r="BS26"/>
  <c r="BZ26" s="1"/>
  <c r="CC28"/>
  <c r="BV31"/>
  <c r="CC31" s="1"/>
  <c r="BL32"/>
  <c r="BZ32" s="1"/>
  <c r="CC33"/>
  <c r="BZ36"/>
  <c r="BZ35" s="1"/>
  <c r="BK39"/>
  <c r="BZ41"/>
  <c r="BZ39" s="1"/>
  <c r="BS42"/>
  <c r="CC44"/>
  <c r="BV46"/>
  <c r="BV45" s="1"/>
  <c r="BS46"/>
  <c r="BR45"/>
  <c r="BR34" s="1"/>
  <c r="BZ51"/>
  <c r="CC52"/>
  <c r="BZ57"/>
  <c r="BV8"/>
  <c r="BV6" s="1"/>
  <c r="BZ10"/>
  <c r="BR13"/>
  <c r="BR12" s="1"/>
  <c r="BY15"/>
  <c r="BY13" s="1"/>
  <c r="BY12" s="1"/>
  <c r="BV19"/>
  <c r="BV18" s="1"/>
  <c r="BY23"/>
  <c r="BY22" s="1"/>
  <c r="BY26"/>
  <c r="BY31"/>
  <c r="CC32"/>
  <c r="CC61"/>
  <c r="BY61"/>
  <c r="BY56" s="1"/>
  <c r="BY55" s="1"/>
  <c r="BL61"/>
  <c r="BZ61" s="1"/>
  <c r="BK56"/>
  <c r="BK55" s="1"/>
  <c r="BV17"/>
  <c r="BZ23"/>
  <c r="BZ22" s="1"/>
  <c r="BY25"/>
  <c r="CC26"/>
  <c r="BS28"/>
  <c r="BZ28" s="1"/>
  <c r="BV29"/>
  <c r="BY40"/>
  <c r="BY39" s="1"/>
  <c r="BL42"/>
  <c r="BZ43"/>
  <c r="BY28"/>
  <c r="BY29"/>
  <c r="BV37"/>
  <c r="CC40"/>
  <c r="BZ44"/>
  <c r="CC54"/>
  <c r="CC53" s="1"/>
  <c r="BV43"/>
  <c r="BV42" s="1"/>
  <c r="BY46"/>
  <c r="BY45" s="1"/>
  <c r="BL47"/>
  <c r="BZ47" s="1"/>
  <c r="BV51"/>
  <c r="BV50" s="1"/>
  <c r="BS52"/>
  <c r="BS50" s="1"/>
  <c r="BV57"/>
  <c r="BS60"/>
  <c r="BZ60" s="1"/>
  <c r="BS65"/>
  <c r="BS64" s="1"/>
  <c r="BS63" s="1"/>
  <c r="BV65"/>
  <c r="BV64" s="1"/>
  <c r="BZ82"/>
  <c r="BZ81" s="1"/>
  <c r="BS81"/>
  <c r="BS102"/>
  <c r="BZ103"/>
  <c r="BZ102" s="1"/>
  <c r="BV119"/>
  <c r="BY69"/>
  <c r="BL69"/>
  <c r="BZ69" s="1"/>
  <c r="CC69"/>
  <c r="BL93"/>
  <c r="BZ94"/>
  <c r="BZ93" s="1"/>
  <c r="BV110"/>
  <c r="CC111"/>
  <c r="CC110" s="1"/>
  <c r="BL119"/>
  <c r="BL114" s="1"/>
  <c r="BY68"/>
  <c r="BK67"/>
  <c r="BK63" s="1"/>
  <c r="BZ98"/>
  <c r="BZ101"/>
  <c r="BL97"/>
  <c r="BL79"/>
  <c r="BV82"/>
  <c r="BV81" s="1"/>
  <c r="BR84"/>
  <c r="CC87"/>
  <c r="BY87"/>
  <c r="BY84" s="1"/>
  <c r="BR93"/>
  <c r="BY94"/>
  <c r="BY93" s="1"/>
  <c r="BV98"/>
  <c r="BV97" s="1"/>
  <c r="BY101"/>
  <c r="BV103"/>
  <c r="BV102" s="1"/>
  <c r="BK104"/>
  <c r="CC108"/>
  <c r="BY111"/>
  <c r="BY110" s="1"/>
  <c r="BS115"/>
  <c r="BY121"/>
  <c r="BY119" s="1"/>
  <c r="BY114" s="1"/>
  <c r="BZ78"/>
  <c r="BR81"/>
  <c r="BY82"/>
  <c r="BY81" s="1"/>
  <c r="BK84"/>
  <c r="BK93"/>
  <c r="BZ96"/>
  <c r="BZ95" s="1"/>
  <c r="BY98"/>
  <c r="BY103"/>
  <c r="BY102" s="1"/>
  <c r="BZ113"/>
  <c r="BZ112" s="1"/>
  <c r="BV115"/>
  <c r="CC120"/>
  <c r="BS121"/>
  <c r="BS119" s="1"/>
  <c r="BL85"/>
  <c r="BK97"/>
  <c r="CC109"/>
  <c r="BH36"/>
  <c r="BH35" s="1"/>
  <c r="BE118"/>
  <c r="BH118"/>
  <c r="BE117"/>
  <c r="BE33"/>
  <c r="BA6"/>
  <c r="BE11"/>
  <c r="AX8"/>
  <c r="AX6" s="1"/>
  <c r="AQ8"/>
  <c r="BE10"/>
  <c r="AQ15"/>
  <c r="BE15" s="1"/>
  <c r="BE13" s="1"/>
  <c r="BE12" s="1"/>
  <c r="BA15"/>
  <c r="BA17"/>
  <c r="AP21"/>
  <c r="BH17"/>
  <c r="BD17"/>
  <c r="BD13" s="1"/>
  <c r="BD12" s="1"/>
  <c r="AQ19"/>
  <c r="AQ18" s="1"/>
  <c r="BA25"/>
  <c r="BH27"/>
  <c r="BE30"/>
  <c r="AX32"/>
  <c r="BE32" s="1"/>
  <c r="BH41"/>
  <c r="BE57"/>
  <c r="BD29"/>
  <c r="BD32"/>
  <c r="AQ43"/>
  <c r="AP42"/>
  <c r="BD43"/>
  <c r="BD42" s="1"/>
  <c r="BE46"/>
  <c r="BD23"/>
  <c r="BD22" s="1"/>
  <c r="AQ28"/>
  <c r="BE28" s="1"/>
  <c r="AQ29"/>
  <c r="BE29" s="1"/>
  <c r="BD31"/>
  <c r="BH32"/>
  <c r="AP39"/>
  <c r="BD47"/>
  <c r="AQ47"/>
  <c r="BE47" s="1"/>
  <c r="AP45"/>
  <c r="AQ23"/>
  <c r="BH28"/>
  <c r="AQ31"/>
  <c r="BE31" s="1"/>
  <c r="AX44"/>
  <c r="AX42" s="1"/>
  <c r="BA44"/>
  <c r="BA42" s="1"/>
  <c r="AW42"/>
  <c r="AW39"/>
  <c r="AX41"/>
  <c r="BE41" s="1"/>
  <c r="BE39" s="1"/>
  <c r="AQ44"/>
  <c r="AQ52"/>
  <c r="BA52"/>
  <c r="AW56"/>
  <c r="AW55" s="1"/>
  <c r="BD57"/>
  <c r="AQ58"/>
  <c r="BE58" s="1"/>
  <c r="BD58"/>
  <c r="AQ59"/>
  <c r="BE59" s="1"/>
  <c r="BD59"/>
  <c r="AQ60"/>
  <c r="BE60" s="1"/>
  <c r="BA60"/>
  <c r="BA56" s="1"/>
  <c r="BA55" s="1"/>
  <c r="BD68"/>
  <c r="AP67"/>
  <c r="AP63" s="1"/>
  <c r="BE98"/>
  <c r="BA119"/>
  <c r="BA114" s="1"/>
  <c r="AW50"/>
  <c r="AP56"/>
  <c r="AP55" s="1"/>
  <c r="AQ61"/>
  <c r="BE61" s="1"/>
  <c r="AX65"/>
  <c r="AX64" s="1"/>
  <c r="AX63" s="1"/>
  <c r="BA65"/>
  <c r="BA64" s="1"/>
  <c r="BA63" s="1"/>
  <c r="AQ68"/>
  <c r="BD77"/>
  <c r="BA110"/>
  <c r="BA106" s="1"/>
  <c r="BH111"/>
  <c r="BH110" s="1"/>
  <c r="BD69"/>
  <c r="AQ69"/>
  <c r="BE69" s="1"/>
  <c r="BH69"/>
  <c r="AQ81"/>
  <c r="BE82"/>
  <c r="BE81" s="1"/>
  <c r="AQ97"/>
  <c r="AQ119"/>
  <c r="AQ114" s="1"/>
  <c r="AQ93"/>
  <c r="AX102"/>
  <c r="BE103"/>
  <c r="BE102" s="1"/>
  <c r="AQ71"/>
  <c r="AQ70" s="1"/>
  <c r="AQ79"/>
  <c r="BA82"/>
  <c r="BA81" s="1"/>
  <c r="AW84"/>
  <c r="BH87"/>
  <c r="BD87"/>
  <c r="AW93"/>
  <c r="BD94"/>
  <c r="BD93" s="1"/>
  <c r="BA98"/>
  <c r="BA97" s="1"/>
  <c r="BD101"/>
  <c r="BA103"/>
  <c r="BA102" s="1"/>
  <c r="AP104"/>
  <c r="BD111"/>
  <c r="BD110" s="1"/>
  <c r="AX115"/>
  <c r="BD121"/>
  <c r="BD119" s="1"/>
  <c r="BD114" s="1"/>
  <c r="BD82"/>
  <c r="BD81" s="1"/>
  <c r="BE113"/>
  <c r="BE112" s="1"/>
  <c r="BH120"/>
  <c r="BA80"/>
  <c r="BH80" s="1"/>
  <c r="AX87"/>
  <c r="AX84" s="1"/>
  <c r="AX94"/>
  <c r="AX93" s="1"/>
  <c r="AX101"/>
  <c r="BE101" s="1"/>
  <c r="AQ105"/>
  <c r="AQ109"/>
  <c r="BE109" s="1"/>
  <c r="AX111"/>
  <c r="AX121"/>
  <c r="AX119" s="1"/>
  <c r="AQ85"/>
  <c r="AP97"/>
  <c r="AC20"/>
  <c r="AC16"/>
  <c r="AC14"/>
  <c r="AC7"/>
  <c r="AB109"/>
  <c r="AB105"/>
  <c r="AB103"/>
  <c r="AB101"/>
  <c r="AB98"/>
  <c r="AB94"/>
  <c r="AB89"/>
  <c r="AB87"/>
  <c r="AB86"/>
  <c r="AB83"/>
  <c r="AB80"/>
  <c r="AF80" s="1"/>
  <c r="AB72"/>
  <c r="AB68"/>
  <c r="AB65"/>
  <c r="AB60"/>
  <c r="AB57"/>
  <c r="AB51"/>
  <c r="AB44"/>
  <c r="AB43"/>
  <c r="AB41"/>
  <c r="AB28"/>
  <c r="AF23"/>
  <c r="AB17"/>
  <c r="AF17" s="1"/>
  <c r="AB15"/>
  <c r="AF15" s="1"/>
  <c r="AF11"/>
  <c r="AF10"/>
  <c r="AF8"/>
  <c r="U121"/>
  <c r="Y121" s="1"/>
  <c r="U109"/>
  <c r="U108"/>
  <c r="U105"/>
  <c r="U101"/>
  <c r="U94"/>
  <c r="V87"/>
  <c r="U85"/>
  <c r="Y85" s="1"/>
  <c r="U83"/>
  <c r="Y83" s="1"/>
  <c r="U72"/>
  <c r="Y72" s="1"/>
  <c r="U69"/>
  <c r="Y69" s="1"/>
  <c r="U66"/>
  <c r="Y66" s="1"/>
  <c r="U65"/>
  <c r="U61"/>
  <c r="Y61" s="1"/>
  <c r="U59"/>
  <c r="U57"/>
  <c r="Y57" s="1"/>
  <c r="U52"/>
  <c r="Y52" s="1"/>
  <c r="U47"/>
  <c r="Y47" s="1"/>
  <c r="U46"/>
  <c r="Y46" s="1"/>
  <c r="U44"/>
  <c r="U43"/>
  <c r="Y43" s="1"/>
  <c r="U40"/>
  <c r="Y40" s="1"/>
  <c r="U32"/>
  <c r="U31"/>
  <c r="Y31" s="1"/>
  <c r="U29"/>
  <c r="Y29" s="1"/>
  <c r="U28"/>
  <c r="U26"/>
  <c r="Y26" s="1"/>
  <c r="U17"/>
  <c r="Y17" s="1"/>
  <c r="U15"/>
  <c r="Y15" s="1"/>
  <c r="U8"/>
  <c r="Y8" s="1"/>
  <c r="V120"/>
  <c r="V118"/>
  <c r="V117"/>
  <c r="V116"/>
  <c r="V113"/>
  <c r="V111"/>
  <c r="V103"/>
  <c r="V100"/>
  <c r="V99"/>
  <c r="V98"/>
  <c r="V96"/>
  <c r="V92"/>
  <c r="V90"/>
  <c r="V89"/>
  <c r="V88"/>
  <c r="V86"/>
  <c r="V80"/>
  <c r="V78"/>
  <c r="V62"/>
  <c r="V54"/>
  <c r="V51"/>
  <c r="V49"/>
  <c r="V41"/>
  <c r="V38"/>
  <c r="V36"/>
  <c r="V33"/>
  <c r="V30"/>
  <c r="V27"/>
  <c r="V20"/>
  <c r="V16"/>
  <c r="V14"/>
  <c r="V11"/>
  <c r="V7"/>
  <c r="HF107" l="1"/>
  <c r="GG106"/>
  <c r="IY106"/>
  <c r="HF106"/>
  <c r="IA106"/>
  <c r="GK106"/>
  <c r="EU106"/>
  <c r="BL107"/>
  <c r="BL106" s="1"/>
  <c r="BV63"/>
  <c r="BK34"/>
  <c r="CG81"/>
  <c r="CX115"/>
  <c r="ED114"/>
  <c r="DW64"/>
  <c r="EQ106"/>
  <c r="FE50"/>
  <c r="FL106"/>
  <c r="HB106"/>
  <c r="HW106"/>
  <c r="HX106"/>
  <c r="IR106"/>
  <c r="FP106"/>
  <c r="IV106"/>
  <c r="HF64"/>
  <c r="HF63" s="1"/>
  <c r="GO39"/>
  <c r="HP84"/>
  <c r="HQ43"/>
  <c r="HQ42" s="1"/>
  <c r="HW21"/>
  <c r="HW5"/>
  <c r="IL17"/>
  <c r="IH5"/>
  <c r="IH42"/>
  <c r="EK52"/>
  <c r="EK50" s="1"/>
  <c r="GN106"/>
  <c r="GR84"/>
  <c r="HP114"/>
  <c r="HP107"/>
  <c r="HT72"/>
  <c r="HT71" s="1"/>
  <c r="HT70" s="1"/>
  <c r="HQ26"/>
  <c r="HP81"/>
  <c r="IE107"/>
  <c r="HX13"/>
  <c r="HX12" s="1"/>
  <c r="IO13"/>
  <c r="IO12" s="1"/>
  <c r="IO64"/>
  <c r="IY76"/>
  <c r="EJ97"/>
  <c r="GV50"/>
  <c r="GR63"/>
  <c r="BZ111"/>
  <c r="BZ110" s="1"/>
  <c r="GY23"/>
  <c r="GY22" s="1"/>
  <c r="HJ34"/>
  <c r="HB63"/>
  <c r="IH106"/>
  <c r="IL94"/>
  <c r="IL93" s="1"/>
  <c r="ID5"/>
  <c r="IO39"/>
  <c r="IO115"/>
  <c r="IO79"/>
  <c r="JE109"/>
  <c r="IZ119"/>
  <c r="IZ114" s="1"/>
  <c r="JE94"/>
  <c r="JE93" s="1"/>
  <c r="HX5"/>
  <c r="HF24"/>
  <c r="HF21" s="1"/>
  <c r="GK24"/>
  <c r="GK21" s="1"/>
  <c r="HQ6"/>
  <c r="EU24"/>
  <c r="EU21" s="1"/>
  <c r="JH67"/>
  <c r="JH63" s="1"/>
  <c r="IS24"/>
  <c r="JE13"/>
  <c r="JE12" s="1"/>
  <c r="EU56"/>
  <c r="EU55" s="1"/>
  <c r="HT64"/>
  <c r="DE24"/>
  <c r="DE21" s="1"/>
  <c r="BO76"/>
  <c r="FP34"/>
  <c r="DE34"/>
  <c r="V28"/>
  <c r="Y28"/>
  <c r="V32"/>
  <c r="Y32"/>
  <c r="V59"/>
  <c r="Y59"/>
  <c r="JL59" s="1"/>
  <c r="V65"/>
  <c r="Y65"/>
  <c r="V94"/>
  <c r="Y94"/>
  <c r="V105"/>
  <c r="Y105"/>
  <c r="V109"/>
  <c r="Y109"/>
  <c r="DS72"/>
  <c r="DS71" s="1"/>
  <c r="DS70" s="1"/>
  <c r="EJ50"/>
  <c r="FB13"/>
  <c r="FB12" s="1"/>
  <c r="GA72"/>
  <c r="GA71" s="1"/>
  <c r="GA70" s="1"/>
  <c r="EY5"/>
  <c r="ED84"/>
  <c r="DS115"/>
  <c r="GN63"/>
  <c r="GY64"/>
  <c r="GV32"/>
  <c r="GO9"/>
  <c r="GU42"/>
  <c r="HT31"/>
  <c r="HT119"/>
  <c r="GY79"/>
  <c r="HT79"/>
  <c r="HT77" s="1"/>
  <c r="HQ115"/>
  <c r="HJ63"/>
  <c r="IK114"/>
  <c r="IK77"/>
  <c r="IL68"/>
  <c r="IL57"/>
  <c r="HX81"/>
  <c r="IK56"/>
  <c r="IK55" s="1"/>
  <c r="IO77"/>
  <c r="IE9"/>
  <c r="HX114"/>
  <c r="IO82"/>
  <c r="IL25"/>
  <c r="IL109"/>
  <c r="IL115"/>
  <c r="IR76"/>
  <c r="JC106"/>
  <c r="JH109"/>
  <c r="JD84"/>
  <c r="JH87"/>
  <c r="JH84" s="1"/>
  <c r="JE114"/>
  <c r="JD24"/>
  <c r="JD21" s="1"/>
  <c r="JD5"/>
  <c r="IS5"/>
  <c r="CJ76"/>
  <c r="IV84"/>
  <c r="JH85"/>
  <c r="IV24"/>
  <c r="IV21" s="1"/>
  <c r="IA76"/>
  <c r="IA24"/>
  <c r="IA21" s="1"/>
  <c r="FP24"/>
  <c r="FP21" s="1"/>
  <c r="FP13"/>
  <c r="FP12" s="1"/>
  <c r="FP5"/>
  <c r="EU76"/>
  <c r="BO56"/>
  <c r="BO55" s="1"/>
  <c r="BO24"/>
  <c r="BO21" s="1"/>
  <c r="AT64"/>
  <c r="AT63" s="1"/>
  <c r="AT56"/>
  <c r="AT55" s="1"/>
  <c r="IA56"/>
  <c r="IA55" s="1"/>
  <c r="HF5"/>
  <c r="FP76"/>
  <c r="FP64"/>
  <c r="FP63" s="1"/>
  <c r="DZ42"/>
  <c r="DE76"/>
  <c r="DE13"/>
  <c r="DE12" s="1"/>
  <c r="DE5"/>
  <c r="CJ56"/>
  <c r="CJ55" s="1"/>
  <c r="CJ24"/>
  <c r="CJ21" s="1"/>
  <c r="BO45"/>
  <c r="BO34" s="1"/>
  <c r="AT34"/>
  <c r="JE8"/>
  <c r="JE6" s="1"/>
  <c r="V44"/>
  <c r="Y44"/>
  <c r="V101"/>
  <c r="Y101"/>
  <c r="V108"/>
  <c r="Y108"/>
  <c r="JD106"/>
  <c r="IZ9"/>
  <c r="IZ5" s="1"/>
  <c r="IV104"/>
  <c r="IV76" s="1"/>
  <c r="JH105"/>
  <c r="JH104" s="1"/>
  <c r="HF56"/>
  <c r="HF55" s="1"/>
  <c r="GK76"/>
  <c r="GK56"/>
  <c r="GK55" s="1"/>
  <c r="FP56"/>
  <c r="FP55" s="1"/>
  <c r="EU34"/>
  <c r="DZ76"/>
  <c r="DZ56"/>
  <c r="DZ55" s="1"/>
  <c r="DZ34"/>
  <c r="DZ24"/>
  <c r="DZ21" s="1"/>
  <c r="DE56"/>
  <c r="DE55" s="1"/>
  <c r="CJ64"/>
  <c r="CJ63" s="1"/>
  <c r="CJ45"/>
  <c r="CJ34" s="1"/>
  <c r="HF84"/>
  <c r="HF76" s="1"/>
  <c r="HF45"/>
  <c r="HF34" s="1"/>
  <c r="GK64"/>
  <c r="GK63" s="1"/>
  <c r="GK45"/>
  <c r="GK34" s="1"/>
  <c r="EU64"/>
  <c r="EU63" s="1"/>
  <c r="BO64"/>
  <c r="BO63" s="1"/>
  <c r="DH106"/>
  <c r="HQ29"/>
  <c r="JC24"/>
  <c r="JC21" s="1"/>
  <c r="JD34"/>
  <c r="IK9"/>
  <c r="IK5" s="1"/>
  <c r="JD76"/>
  <c r="IS97"/>
  <c r="IS56"/>
  <c r="IS55" s="1"/>
  <c r="JE57"/>
  <c r="JE56" s="1"/>
  <c r="JE55" s="1"/>
  <c r="IS34"/>
  <c r="JE67"/>
  <c r="JE63" s="1"/>
  <c r="JH46"/>
  <c r="JH45" s="1"/>
  <c r="JE25"/>
  <c r="JE24" s="1"/>
  <c r="JE21" s="1"/>
  <c r="JC9"/>
  <c r="JC5" s="1"/>
  <c r="JE46"/>
  <c r="JE45" s="1"/>
  <c r="JE34" s="1"/>
  <c r="IS21"/>
  <c r="JH10"/>
  <c r="JH9" s="1"/>
  <c r="JH13"/>
  <c r="JH12" s="1"/>
  <c r="JE10"/>
  <c r="JE9" s="1"/>
  <c r="JH101"/>
  <c r="JH97" s="1"/>
  <c r="IZ84"/>
  <c r="IZ76" s="1"/>
  <c r="JE86"/>
  <c r="JH82"/>
  <c r="JH81" s="1"/>
  <c r="JH57"/>
  <c r="JH56" s="1"/>
  <c r="JH55" s="1"/>
  <c r="JH72"/>
  <c r="JH71" s="1"/>
  <c r="JH70" s="1"/>
  <c r="JH26"/>
  <c r="IS107"/>
  <c r="JE108"/>
  <c r="JE107" s="1"/>
  <c r="JE106" s="1"/>
  <c r="IS104"/>
  <c r="JE105"/>
  <c r="JE104" s="1"/>
  <c r="JH94"/>
  <c r="JH93" s="1"/>
  <c r="IS84"/>
  <c r="JE85"/>
  <c r="IZ107"/>
  <c r="JE82"/>
  <c r="JE81" s="1"/>
  <c r="JE72"/>
  <c r="JE71" s="1"/>
  <c r="JE70" s="1"/>
  <c r="JH111"/>
  <c r="JH110" s="1"/>
  <c r="JH52"/>
  <c r="JH50" s="1"/>
  <c r="IY122"/>
  <c r="JH108"/>
  <c r="JH107" s="1"/>
  <c r="IS77"/>
  <c r="JE79"/>
  <c r="JE77" s="1"/>
  <c r="JH79"/>
  <c r="JH77" s="1"/>
  <c r="IS67"/>
  <c r="IS63" s="1"/>
  <c r="JH25"/>
  <c r="JH8"/>
  <c r="JH6" s="1"/>
  <c r="IZ50"/>
  <c r="IZ34" s="1"/>
  <c r="CC115"/>
  <c r="GY28"/>
  <c r="GV42"/>
  <c r="GY52"/>
  <c r="HT60"/>
  <c r="HX56"/>
  <c r="HX55" s="1"/>
  <c r="IK13"/>
  <c r="IK12" s="1"/>
  <c r="DP115"/>
  <c r="BY107"/>
  <c r="IK81"/>
  <c r="HQ9"/>
  <c r="IO87"/>
  <c r="IO84" s="1"/>
  <c r="IO42"/>
  <c r="GV83"/>
  <c r="HI106"/>
  <c r="HQ97"/>
  <c r="HW76"/>
  <c r="IL72"/>
  <c r="IL71" s="1"/>
  <c r="IL70" s="1"/>
  <c r="IO6"/>
  <c r="IO119"/>
  <c r="IO114" s="1"/>
  <c r="CC72"/>
  <c r="CC71" s="1"/>
  <c r="CC70" s="1"/>
  <c r="GV115"/>
  <c r="V61"/>
  <c r="CC77"/>
  <c r="CQ56"/>
  <c r="CQ55" s="1"/>
  <c r="CX28"/>
  <c r="DI114"/>
  <c r="DO39"/>
  <c r="DS31"/>
  <c r="EJ64"/>
  <c r="EC5"/>
  <c r="FE114"/>
  <c r="FF45"/>
  <c r="FZ97"/>
  <c r="CM106"/>
  <c r="FS106"/>
  <c r="GO114"/>
  <c r="GU64"/>
  <c r="GY115"/>
  <c r="BZ115"/>
  <c r="HC97"/>
  <c r="DH5"/>
  <c r="HI5"/>
  <c r="HX64"/>
  <c r="HX97"/>
  <c r="IH34"/>
  <c r="IL8"/>
  <c r="IL6" s="1"/>
  <c r="IL121"/>
  <c r="IL119" s="1"/>
  <c r="IL114" s="1"/>
  <c r="IE114"/>
  <c r="BH60"/>
  <c r="GO84"/>
  <c r="GO76" s="1"/>
  <c r="GY77"/>
  <c r="HJ5"/>
  <c r="IK84"/>
  <c r="ID21"/>
  <c r="IL10"/>
  <c r="IL9" s="1"/>
  <c r="IL97"/>
  <c r="IE84"/>
  <c r="IE76" s="1"/>
  <c r="DA63"/>
  <c r="DO56"/>
  <c r="DO55" s="1"/>
  <c r="EN32"/>
  <c r="EK109"/>
  <c r="EK107" s="1"/>
  <c r="BV84"/>
  <c r="CF21"/>
  <c r="BR63"/>
  <c r="BE108"/>
  <c r="BE107" s="1"/>
  <c r="DS68"/>
  <c r="DS67" s="1"/>
  <c r="FW63"/>
  <c r="EX106"/>
  <c r="GH114"/>
  <c r="IH114"/>
  <c r="IL15"/>
  <c r="IL13" s="1"/>
  <c r="IL12" s="1"/>
  <c r="IL64"/>
  <c r="IL42"/>
  <c r="CC66"/>
  <c r="CG114"/>
  <c r="DW81"/>
  <c r="FI32"/>
  <c r="FZ106"/>
  <c r="GD77"/>
  <c r="FW84"/>
  <c r="GU114"/>
  <c r="GY26"/>
  <c r="HP9"/>
  <c r="HP5" s="1"/>
  <c r="ID76"/>
  <c r="IK106"/>
  <c r="IO72"/>
  <c r="IO71" s="1"/>
  <c r="IO70" s="1"/>
  <c r="ID34"/>
  <c r="V79"/>
  <c r="BD45"/>
  <c r="BH31"/>
  <c r="BZ68"/>
  <c r="CN63"/>
  <c r="CM21"/>
  <c r="DL81"/>
  <c r="FZ114"/>
  <c r="FW81"/>
  <c r="GD67"/>
  <c r="DL77"/>
  <c r="BV107"/>
  <c r="FT9"/>
  <c r="FT5" s="1"/>
  <c r="GH13"/>
  <c r="GH12" s="1"/>
  <c r="GU81"/>
  <c r="GH64"/>
  <c r="HB76"/>
  <c r="HQ83"/>
  <c r="IE106"/>
  <c r="IK34"/>
  <c r="IL82"/>
  <c r="IL81" s="1"/>
  <c r="IO26"/>
  <c r="IE24"/>
  <c r="IE21" s="1"/>
  <c r="IH24"/>
  <c r="IH21" s="1"/>
  <c r="IE5"/>
  <c r="IL41"/>
  <c r="IL39" s="1"/>
  <c r="IO52"/>
  <c r="IO50" s="1"/>
  <c r="V43"/>
  <c r="V42" s="1"/>
  <c r="DO97"/>
  <c r="EN46"/>
  <c r="EN45" s="1"/>
  <c r="FF83"/>
  <c r="GA107"/>
  <c r="EK65"/>
  <c r="CF34"/>
  <c r="CQ13"/>
  <c r="CQ12" s="1"/>
  <c r="BH26"/>
  <c r="GU56"/>
  <c r="GU55" s="1"/>
  <c r="GR81"/>
  <c r="HM24"/>
  <c r="HQ28"/>
  <c r="HT115"/>
  <c r="HT114" s="1"/>
  <c r="HP42"/>
  <c r="HP34" s="1"/>
  <c r="HC114"/>
  <c r="IO83"/>
  <c r="IL56"/>
  <c r="IL55" s="1"/>
  <c r="ID106"/>
  <c r="IE42"/>
  <c r="IE34" s="1"/>
  <c r="IO46"/>
  <c r="IO45" s="1"/>
  <c r="HX45"/>
  <c r="HX34" s="1"/>
  <c r="IL46"/>
  <c r="IL45" s="1"/>
  <c r="IO108"/>
  <c r="IO107" s="1"/>
  <c r="HX104"/>
  <c r="IL105"/>
  <c r="IL104" s="1"/>
  <c r="HX84"/>
  <c r="IL85"/>
  <c r="IL84" s="1"/>
  <c r="IK67"/>
  <c r="IK63" s="1"/>
  <c r="IE56"/>
  <c r="IE55" s="1"/>
  <c r="IO28"/>
  <c r="IO10"/>
  <c r="IO9" s="1"/>
  <c r="IL52"/>
  <c r="IL50" s="1"/>
  <c r="IL32"/>
  <c r="IL24" s="1"/>
  <c r="IE13"/>
  <c r="IE12" s="1"/>
  <c r="IO94"/>
  <c r="IO93" s="1"/>
  <c r="IO25"/>
  <c r="IO101"/>
  <c r="IO97" s="1"/>
  <c r="IL79"/>
  <c r="IL77" s="1"/>
  <c r="HX77"/>
  <c r="IL108"/>
  <c r="IO68"/>
  <c r="IO67" s="1"/>
  <c r="IO63" s="1"/>
  <c r="IL67"/>
  <c r="HX24"/>
  <c r="HX21" s="1"/>
  <c r="HX67"/>
  <c r="IO111"/>
  <c r="IO110" s="1"/>
  <c r="IO57"/>
  <c r="IO56" s="1"/>
  <c r="IO55" s="1"/>
  <c r="IH76"/>
  <c r="IO31"/>
  <c r="IK24"/>
  <c r="IK21" s="1"/>
  <c r="IL23"/>
  <c r="IL22" s="1"/>
  <c r="BK5"/>
  <c r="AP5"/>
  <c r="BD9"/>
  <c r="BD5" s="1"/>
  <c r="HJ106"/>
  <c r="HM106"/>
  <c r="HC71"/>
  <c r="HC70" s="1"/>
  <c r="HC45"/>
  <c r="BD97"/>
  <c r="CN114"/>
  <c r="CU81"/>
  <c r="DP107"/>
  <c r="EK9"/>
  <c r="EY50"/>
  <c r="EY34" s="1"/>
  <c r="FE9"/>
  <c r="FE5" s="1"/>
  <c r="FS5"/>
  <c r="FF65"/>
  <c r="GD32"/>
  <c r="DS79"/>
  <c r="DS77" s="1"/>
  <c r="GR50"/>
  <c r="EJ56"/>
  <c r="EJ55" s="1"/>
  <c r="ER9"/>
  <c r="ER5" s="1"/>
  <c r="EG106"/>
  <c r="FF107"/>
  <c r="FE97"/>
  <c r="V29"/>
  <c r="V68"/>
  <c r="JJ68" s="1"/>
  <c r="HI34"/>
  <c r="HB34"/>
  <c r="HJ24"/>
  <c r="HJ21" s="1"/>
  <c r="HT10"/>
  <c r="HT9" s="1"/>
  <c r="FB81"/>
  <c r="ER64"/>
  <c r="FB24"/>
  <c r="FB21" s="1"/>
  <c r="FF29"/>
  <c r="FF111"/>
  <c r="FF110" s="1"/>
  <c r="GR106"/>
  <c r="GU50"/>
  <c r="GU34" s="1"/>
  <c r="HP106"/>
  <c r="HP76"/>
  <c r="HC56"/>
  <c r="HC55" s="1"/>
  <c r="HM9"/>
  <c r="HM5" s="1"/>
  <c r="HI21"/>
  <c r="HT83"/>
  <c r="HT46"/>
  <c r="HT45" s="1"/>
  <c r="HT41"/>
  <c r="HT52"/>
  <c r="HT50" s="1"/>
  <c r="HP24"/>
  <c r="HP21" s="1"/>
  <c r="FE67"/>
  <c r="FE42"/>
  <c r="FE39"/>
  <c r="GD6"/>
  <c r="GY72"/>
  <c r="GY71" s="1"/>
  <c r="GY70" s="1"/>
  <c r="GO34"/>
  <c r="GN21"/>
  <c r="GR13"/>
  <c r="GR12" s="1"/>
  <c r="GU13"/>
  <c r="GU12" s="1"/>
  <c r="GU107"/>
  <c r="GU106" s="1"/>
  <c r="GY83"/>
  <c r="HM81"/>
  <c r="HM77"/>
  <c r="HQ45"/>
  <c r="HP13"/>
  <c r="HP12" s="1"/>
  <c r="HC5"/>
  <c r="HQ64"/>
  <c r="HT101"/>
  <c r="HT97" s="1"/>
  <c r="HQ17"/>
  <c r="GD115"/>
  <c r="EY106"/>
  <c r="FI67"/>
  <c r="FE107"/>
  <c r="FE106" s="1"/>
  <c r="HJ13"/>
  <c r="HJ12" s="1"/>
  <c r="HQ5"/>
  <c r="HT40"/>
  <c r="HQ52"/>
  <c r="HQ50" s="1"/>
  <c r="HC50"/>
  <c r="HB5"/>
  <c r="HC64"/>
  <c r="HM42"/>
  <c r="HM34" s="1"/>
  <c r="HT108"/>
  <c r="HT107" s="1"/>
  <c r="HQ85"/>
  <c r="HC84"/>
  <c r="HQ105"/>
  <c r="HQ104" s="1"/>
  <c r="HT68"/>
  <c r="HT67" s="1"/>
  <c r="HT63" s="1"/>
  <c r="HT23"/>
  <c r="HT22" s="1"/>
  <c r="HC93"/>
  <c r="HQ94"/>
  <c r="HQ93" s="1"/>
  <c r="HT85"/>
  <c r="HT84" s="1"/>
  <c r="HT43"/>
  <c r="HT42" s="1"/>
  <c r="HT111"/>
  <c r="HT110" s="1"/>
  <c r="HJ76"/>
  <c r="HC24"/>
  <c r="HQ15"/>
  <c r="HQ109"/>
  <c r="HQ82"/>
  <c r="HQ81" s="1"/>
  <c r="HM56"/>
  <c r="HM55" s="1"/>
  <c r="HC22"/>
  <c r="HQ23"/>
  <c r="HQ22" s="1"/>
  <c r="HQ24"/>
  <c r="HT57"/>
  <c r="HT56" s="1"/>
  <c r="HT55" s="1"/>
  <c r="HT32"/>
  <c r="HT24" s="1"/>
  <c r="HM21"/>
  <c r="HT94"/>
  <c r="HT93" s="1"/>
  <c r="HC107"/>
  <c r="HQ108"/>
  <c r="HQ119"/>
  <c r="HQ114" s="1"/>
  <c r="HT105"/>
  <c r="HT104" s="1"/>
  <c r="HC77"/>
  <c r="HQ79"/>
  <c r="HQ77" s="1"/>
  <c r="HI76"/>
  <c r="HQ68"/>
  <c r="HQ67" s="1"/>
  <c r="HC67"/>
  <c r="HC63" s="1"/>
  <c r="HJ119"/>
  <c r="HJ114" s="1"/>
  <c r="HT82"/>
  <c r="HP56"/>
  <c r="HP55" s="1"/>
  <c r="HQ87"/>
  <c r="HP67"/>
  <c r="HP63" s="1"/>
  <c r="HQ56"/>
  <c r="HQ55" s="1"/>
  <c r="HT15"/>
  <c r="HT13" s="1"/>
  <c r="HT12" s="1"/>
  <c r="HT8"/>
  <c r="HT6" s="1"/>
  <c r="BR76"/>
  <c r="DI13"/>
  <c r="DI12" s="1"/>
  <c r="FF15"/>
  <c r="GU97"/>
  <c r="V10"/>
  <c r="GU67"/>
  <c r="GU63" s="1"/>
  <c r="GG34"/>
  <c r="GV13"/>
  <c r="GV12" s="1"/>
  <c r="V15"/>
  <c r="JJ15" s="1"/>
  <c r="JW15" s="1"/>
  <c r="GY15"/>
  <c r="FT63"/>
  <c r="BZ107"/>
  <c r="BZ106" s="1"/>
  <c r="CQ107"/>
  <c r="CQ106" s="1"/>
  <c r="GR56"/>
  <c r="GR55" s="1"/>
  <c r="GR42"/>
  <c r="GO24"/>
  <c r="GO21" s="1"/>
  <c r="GN5"/>
  <c r="GG21"/>
  <c r="GY108"/>
  <c r="GY8"/>
  <c r="GY6" s="1"/>
  <c r="GD82"/>
  <c r="GD81" s="1"/>
  <c r="GV82"/>
  <c r="GV81" s="1"/>
  <c r="DI24"/>
  <c r="DI21" s="1"/>
  <c r="GD29"/>
  <c r="EN115"/>
  <c r="GN34"/>
  <c r="GG63"/>
  <c r="V46"/>
  <c r="JJ46" s="1"/>
  <c r="V60"/>
  <c r="V72"/>
  <c r="V83"/>
  <c r="JJ83" s="1"/>
  <c r="JW83" s="1"/>
  <c r="Y97"/>
  <c r="BE9"/>
  <c r="BY97"/>
  <c r="BV24"/>
  <c r="BV21" s="1"/>
  <c r="DV76"/>
  <c r="FI115"/>
  <c r="EK87"/>
  <c r="DO107"/>
  <c r="DO106" s="1"/>
  <c r="CU115"/>
  <c r="GG76"/>
  <c r="GV72"/>
  <c r="GV71" s="1"/>
  <c r="GV70" s="1"/>
  <c r="GU24"/>
  <c r="GU21" s="1"/>
  <c r="GO5"/>
  <c r="GV11"/>
  <c r="CX77"/>
  <c r="EK115"/>
  <c r="CX89"/>
  <c r="GV101"/>
  <c r="GV97" s="1"/>
  <c r="JL32"/>
  <c r="GV121"/>
  <c r="GV119" s="1"/>
  <c r="EJ13"/>
  <c r="EJ12" s="1"/>
  <c r="FW107"/>
  <c r="FF115"/>
  <c r="EJ107"/>
  <c r="EJ106" s="1"/>
  <c r="CT63"/>
  <c r="EY63"/>
  <c r="GV94"/>
  <c r="GV93" s="1"/>
  <c r="GR24"/>
  <c r="GR21" s="1"/>
  <c r="GU5"/>
  <c r="GR9"/>
  <c r="GR5" s="1"/>
  <c r="GO110"/>
  <c r="GO106" s="1"/>
  <c r="GV111"/>
  <c r="GV110" s="1"/>
  <c r="GH77"/>
  <c r="GV79"/>
  <c r="GV77" s="1"/>
  <c r="GY103"/>
  <c r="GY102" s="1"/>
  <c r="GY82"/>
  <c r="GY85"/>
  <c r="GY84" s="1"/>
  <c r="GR77"/>
  <c r="GR76" s="1"/>
  <c r="GY98"/>
  <c r="GV39"/>
  <c r="GV46"/>
  <c r="GV45" s="1"/>
  <c r="GV10"/>
  <c r="GH9"/>
  <c r="GH5" s="1"/>
  <c r="GY25"/>
  <c r="GY51"/>
  <c r="GY50" s="1"/>
  <c r="GY17"/>
  <c r="GY105"/>
  <c r="GY104" s="1"/>
  <c r="GY121"/>
  <c r="GY119" s="1"/>
  <c r="GV85"/>
  <c r="GH84"/>
  <c r="GN76"/>
  <c r="GY40"/>
  <c r="GY39" s="1"/>
  <c r="GH45"/>
  <c r="GH34" s="1"/>
  <c r="GY43"/>
  <c r="GY42" s="1"/>
  <c r="GH104"/>
  <c r="GV105"/>
  <c r="GV104" s="1"/>
  <c r="GV87"/>
  <c r="GY68"/>
  <c r="GY67" s="1"/>
  <c r="GY63" s="1"/>
  <c r="GU84"/>
  <c r="GV68"/>
  <c r="GV67" s="1"/>
  <c r="GH67"/>
  <c r="GV56"/>
  <c r="GV55" s="1"/>
  <c r="GH24"/>
  <c r="GH21" s="1"/>
  <c r="GV25"/>
  <c r="GY57"/>
  <c r="GY56" s="1"/>
  <c r="GY55" s="1"/>
  <c r="GV26"/>
  <c r="GY109"/>
  <c r="GH107"/>
  <c r="GY101"/>
  <c r="GY94"/>
  <c r="GY93" s="1"/>
  <c r="GV107"/>
  <c r="GV65"/>
  <c r="GV64" s="1"/>
  <c r="GO64"/>
  <c r="GO63" s="1"/>
  <c r="GY46"/>
  <c r="GY45" s="1"/>
  <c r="GH56"/>
  <c r="GH55" s="1"/>
  <c r="GY10"/>
  <c r="GY9" s="1"/>
  <c r="DI5"/>
  <c r="BH44"/>
  <c r="BH29"/>
  <c r="BZ105"/>
  <c r="BZ104" s="1"/>
  <c r="BV56"/>
  <c r="BV55" s="1"/>
  <c r="BR21"/>
  <c r="CU107"/>
  <c r="CQ24"/>
  <c r="CQ21" s="1"/>
  <c r="DO114"/>
  <c r="DL114"/>
  <c r="DA21"/>
  <c r="DP8"/>
  <c r="DS17"/>
  <c r="EC76"/>
  <c r="EG77"/>
  <c r="DW45"/>
  <c r="DW34" s="1"/>
  <c r="FB34"/>
  <c r="FL34"/>
  <c r="GD13"/>
  <c r="GD12" s="1"/>
  <c r="FZ5"/>
  <c r="FB107"/>
  <c r="GD41"/>
  <c r="GD39" s="1"/>
  <c r="EG50"/>
  <c r="EG34" s="1"/>
  <c r="DL107"/>
  <c r="DL106" s="1"/>
  <c r="CX108"/>
  <c r="BL64"/>
  <c r="BA84"/>
  <c r="DL9"/>
  <c r="DL5" s="1"/>
  <c r="CC83"/>
  <c r="EK60"/>
  <c r="EK56" s="1"/>
  <c r="EK55" s="1"/>
  <c r="BD84"/>
  <c r="BA50"/>
  <c r="BA34" s="1"/>
  <c r="BA24"/>
  <c r="BA21" s="1"/>
  <c r="AX5"/>
  <c r="BL71"/>
  <c r="BL70" s="1"/>
  <c r="CC17"/>
  <c r="CC13" s="1"/>
  <c r="CC12" s="1"/>
  <c r="CT107"/>
  <c r="CT81"/>
  <c r="CT76" s="1"/>
  <c r="CG50"/>
  <c r="CM34"/>
  <c r="CU50"/>
  <c r="DO64"/>
  <c r="DO50"/>
  <c r="EJ67"/>
  <c r="EJ63" s="1"/>
  <c r="EJ42"/>
  <c r="EY114"/>
  <c r="FT114"/>
  <c r="GA28"/>
  <c r="GA24" s="1"/>
  <c r="GD31"/>
  <c r="DL84"/>
  <c r="CQ77"/>
  <c r="CQ76" s="1"/>
  <c r="CT42"/>
  <c r="CT34" s="1"/>
  <c r="CX29"/>
  <c r="DO9"/>
  <c r="DO5" s="1"/>
  <c r="EN40"/>
  <c r="AW5"/>
  <c r="EK45"/>
  <c r="BH77"/>
  <c r="V69"/>
  <c r="JJ69" s="1"/>
  <c r="JW69" s="1"/>
  <c r="BH115"/>
  <c r="BZ9"/>
  <c r="BZ5" s="1"/>
  <c r="CM76"/>
  <c r="DI84"/>
  <c r="DI76" s="1"/>
  <c r="DO81"/>
  <c r="DB114"/>
  <c r="DO67"/>
  <c r="DO42"/>
  <c r="DS15"/>
  <c r="ED63"/>
  <c r="EJ9"/>
  <c r="EJ5" s="1"/>
  <c r="EN77"/>
  <c r="FF72"/>
  <c r="FF71" s="1"/>
  <c r="FF70" s="1"/>
  <c r="FZ39"/>
  <c r="FE81"/>
  <c r="EN108"/>
  <c r="BV39"/>
  <c r="BV34" s="1"/>
  <c r="V57"/>
  <c r="V25"/>
  <c r="JJ25" s="1"/>
  <c r="JW25" s="1"/>
  <c r="V31"/>
  <c r="JJ31" s="1"/>
  <c r="JW31" s="1"/>
  <c r="V58"/>
  <c r="JJ58" s="1"/>
  <c r="JW58" s="1"/>
  <c r="BH103"/>
  <c r="BH102" s="1"/>
  <c r="AW34"/>
  <c r="AX39"/>
  <c r="AX34" s="1"/>
  <c r="BL45"/>
  <c r="BL34" s="1"/>
  <c r="DB107"/>
  <c r="DB106" s="1"/>
  <c r="DP15"/>
  <c r="DP13" s="1"/>
  <c r="DP12" s="1"/>
  <c r="FF82"/>
  <c r="FF81" s="1"/>
  <c r="FL63"/>
  <c r="GD11"/>
  <c r="GD9" s="1"/>
  <c r="GD5" s="1"/>
  <c r="FB84"/>
  <c r="CX23"/>
  <c r="CX22" s="1"/>
  <c r="BA9"/>
  <c r="BA5" s="1"/>
  <c r="EC106"/>
  <c r="EY24"/>
  <c r="EY21" s="1"/>
  <c r="FL76"/>
  <c r="FZ63"/>
  <c r="FW24"/>
  <c r="FW21" s="1"/>
  <c r="DS9"/>
  <c r="BS84"/>
  <c r="BS76" s="1"/>
  <c r="BV9"/>
  <c r="BV5" s="1"/>
  <c r="AC23"/>
  <c r="AC22" s="1"/>
  <c r="AQ13"/>
  <c r="AQ12" s="1"/>
  <c r="AX24"/>
  <c r="AX21" s="1"/>
  <c r="BZ42"/>
  <c r="CQ34"/>
  <c r="EC34"/>
  <c r="FF13"/>
  <c r="FF12" s="1"/>
  <c r="DP81"/>
  <c r="DH34"/>
  <c r="EN9"/>
  <c r="FF106"/>
  <c r="FL21"/>
  <c r="GD23"/>
  <c r="GD22" s="1"/>
  <c r="EG84"/>
  <c r="ED5"/>
  <c r="DB64"/>
  <c r="V17"/>
  <c r="V66"/>
  <c r="AC15"/>
  <c r="BA13"/>
  <c r="BA12" s="1"/>
  <c r="BV114"/>
  <c r="CC103"/>
  <c r="CC102" s="1"/>
  <c r="BL24"/>
  <c r="BL21" s="1"/>
  <c r="CN34"/>
  <c r="CN9"/>
  <c r="CN5" s="1"/>
  <c r="FF31"/>
  <c r="BV106"/>
  <c r="BH65"/>
  <c r="BH64" s="1"/>
  <c r="BE45"/>
  <c r="ED24"/>
  <c r="ED21" s="1"/>
  <c r="BL5"/>
  <c r="EK111"/>
  <c r="EK110" s="1"/>
  <c r="ED110"/>
  <c r="ED106" s="1"/>
  <c r="V47"/>
  <c r="JJ47" s="1"/>
  <c r="JW47" s="1"/>
  <c r="CC39"/>
  <c r="DO13"/>
  <c r="DO12" s="1"/>
  <c r="FE13"/>
  <c r="FE12" s="1"/>
  <c r="GA81"/>
  <c r="FZ50"/>
  <c r="EX63"/>
  <c r="JL44"/>
  <c r="AC26"/>
  <c r="AF26"/>
  <c r="AF32"/>
  <c r="AC32"/>
  <c r="JN32" s="1"/>
  <c r="AF46"/>
  <c r="AC46"/>
  <c r="JN46" s="1"/>
  <c r="AF60"/>
  <c r="AC60"/>
  <c r="AF86"/>
  <c r="AC86"/>
  <c r="AF98"/>
  <c r="AC98"/>
  <c r="AC108"/>
  <c r="AF108"/>
  <c r="JP108" s="1"/>
  <c r="AQ45"/>
  <c r="BE115"/>
  <c r="BZ97"/>
  <c r="BY67"/>
  <c r="BY63" s="1"/>
  <c r="BS56"/>
  <c r="BS55" s="1"/>
  <c r="CF76"/>
  <c r="CX103"/>
  <c r="CX102" s="1"/>
  <c r="CX65"/>
  <c r="CX64" s="1"/>
  <c r="DP94"/>
  <c r="DP93" s="1"/>
  <c r="DL24"/>
  <c r="DL21" s="1"/>
  <c r="DO24"/>
  <c r="DO21" s="1"/>
  <c r="DL50"/>
  <c r="DL34" s="1"/>
  <c r="EQ76"/>
  <c r="ER107"/>
  <c r="FI82"/>
  <c r="FI81" s="1"/>
  <c r="FZ84"/>
  <c r="GD103"/>
  <c r="GD102" s="1"/>
  <c r="GA43"/>
  <c r="GA42" s="1"/>
  <c r="FM9"/>
  <c r="FM5" s="1"/>
  <c r="GA9"/>
  <c r="FF64"/>
  <c r="GA65"/>
  <c r="GA64" s="1"/>
  <c r="FZ81"/>
  <c r="ED42"/>
  <c r="ED34" s="1"/>
  <c r="CG64"/>
  <c r="CU15"/>
  <c r="CU13" s="1"/>
  <c r="CU12" s="1"/>
  <c r="CG13"/>
  <c r="CG12" s="1"/>
  <c r="CX15"/>
  <c r="CX13" s="1"/>
  <c r="CX12" s="1"/>
  <c r="CC60"/>
  <c r="BY50"/>
  <c r="AW106"/>
  <c r="BH83"/>
  <c r="BH10"/>
  <c r="BH9" s="1"/>
  <c r="AF28"/>
  <c r="AC28"/>
  <c r="JN28" s="1"/>
  <c r="AF41"/>
  <c r="AC41"/>
  <c r="JN41" s="1"/>
  <c r="AC51"/>
  <c r="AF51"/>
  <c r="AF65"/>
  <c r="AC65"/>
  <c r="AF87"/>
  <c r="AC87"/>
  <c r="AF101"/>
  <c r="JP101" s="1"/>
  <c r="AC101"/>
  <c r="AF109"/>
  <c r="AC109"/>
  <c r="AC8"/>
  <c r="BE94"/>
  <c r="BE93" s="1"/>
  <c r="BS114"/>
  <c r="EJ34"/>
  <c r="EJ24"/>
  <c r="EJ21" s="1"/>
  <c r="GA94"/>
  <c r="GA93" s="1"/>
  <c r="FW5"/>
  <c r="CX8"/>
  <c r="CX6" s="1"/>
  <c r="DS32"/>
  <c r="BH72"/>
  <c r="BH71" s="1"/>
  <c r="BH70" s="1"/>
  <c r="AC29"/>
  <c r="AF29"/>
  <c r="AC43"/>
  <c r="AF43"/>
  <c r="AF52"/>
  <c r="AC52"/>
  <c r="JN52" s="1"/>
  <c r="AC68"/>
  <c r="AF68"/>
  <c r="AF82"/>
  <c r="JP82" s="1"/>
  <c r="AC82"/>
  <c r="AF89"/>
  <c r="JP89" s="1"/>
  <c r="AC89"/>
  <c r="AF103"/>
  <c r="JP103" s="1"/>
  <c r="AC103"/>
  <c r="AF111"/>
  <c r="JP111" s="1"/>
  <c r="AC111"/>
  <c r="AC10"/>
  <c r="JN10" s="1"/>
  <c r="BD34"/>
  <c r="CC57"/>
  <c r="CC8"/>
  <c r="CC6" s="1"/>
  <c r="CU94"/>
  <c r="CU93" s="1"/>
  <c r="CT9"/>
  <c r="CT5" s="1"/>
  <c r="DH76"/>
  <c r="DS103"/>
  <c r="DS102" s="1"/>
  <c r="DP57"/>
  <c r="DP56" s="1"/>
  <c r="DP55" s="1"/>
  <c r="DP26"/>
  <c r="EN103"/>
  <c r="EN102" s="1"/>
  <c r="EK29"/>
  <c r="EK31"/>
  <c r="FE63"/>
  <c r="EQ34"/>
  <c r="FE24"/>
  <c r="FE21" s="1"/>
  <c r="FW56"/>
  <c r="FW55" s="1"/>
  <c r="GA23"/>
  <c r="GA22" s="1"/>
  <c r="GA68"/>
  <c r="GA67" s="1"/>
  <c r="FM67"/>
  <c r="FM63" s="1"/>
  <c r="FS63"/>
  <c r="EK64"/>
  <c r="CX72"/>
  <c r="CX71" s="1"/>
  <c r="CX70" s="1"/>
  <c r="DS41"/>
  <c r="DS39" s="1"/>
  <c r="CX52"/>
  <c r="CX31"/>
  <c r="CU8"/>
  <c r="CU6" s="1"/>
  <c r="CG6"/>
  <c r="BY42"/>
  <c r="BL13"/>
  <c r="BL12" s="1"/>
  <c r="BH46"/>
  <c r="AF25"/>
  <c r="AC25"/>
  <c r="JN25" s="1"/>
  <c r="AC31"/>
  <c r="JN31" s="1"/>
  <c r="AF31"/>
  <c r="AC44"/>
  <c r="AF44"/>
  <c r="AF57"/>
  <c r="AC57"/>
  <c r="JN57" s="1"/>
  <c r="AF72"/>
  <c r="AC72"/>
  <c r="AC83"/>
  <c r="AF83"/>
  <c r="AM83" s="1"/>
  <c r="AF94"/>
  <c r="AC94"/>
  <c r="AF105"/>
  <c r="JP105" s="1"/>
  <c r="AC105"/>
  <c r="AF121"/>
  <c r="AC121"/>
  <c r="AC11"/>
  <c r="JN11" s="1"/>
  <c r="AC17"/>
  <c r="JN17" s="1"/>
  <c r="BD67"/>
  <c r="BD63" s="1"/>
  <c r="BD24"/>
  <c r="BD21" s="1"/>
  <c r="BZ24"/>
  <c r="BZ21" s="1"/>
  <c r="DI63"/>
  <c r="EK101"/>
  <c r="EK97" s="1"/>
  <c r="EK42"/>
  <c r="FB77"/>
  <c r="FM107"/>
  <c r="GD26"/>
  <c r="FI108"/>
  <c r="FI79"/>
  <c r="FI77" s="1"/>
  <c r="FI46"/>
  <c r="FI45" s="1"/>
  <c r="EQ5"/>
  <c r="EN68"/>
  <c r="EN67" s="1"/>
  <c r="BZ13"/>
  <c r="BZ12" s="1"/>
  <c r="BD107"/>
  <c r="BD106" s="1"/>
  <c r="FW34"/>
  <c r="GD105"/>
  <c r="GD104" s="1"/>
  <c r="GD121"/>
  <c r="GD119" s="1"/>
  <c r="GD114" s="1"/>
  <c r="FT97"/>
  <c r="FT76" s="1"/>
  <c r="GD46"/>
  <c r="GD45" s="1"/>
  <c r="GA85"/>
  <c r="FM84"/>
  <c r="GD72"/>
  <c r="GD71" s="1"/>
  <c r="GD70" s="1"/>
  <c r="GA87"/>
  <c r="GD57"/>
  <c r="GD56" s="1"/>
  <c r="GD55" s="1"/>
  <c r="FZ42"/>
  <c r="FT24"/>
  <c r="FT21" s="1"/>
  <c r="GA15"/>
  <c r="GA13" s="1"/>
  <c r="GA12" s="1"/>
  <c r="FT13"/>
  <c r="FT12" s="1"/>
  <c r="GD44"/>
  <c r="GD52"/>
  <c r="GD50" s="1"/>
  <c r="GA8"/>
  <c r="GA6" s="1"/>
  <c r="FM104"/>
  <c r="GA105"/>
  <c r="GA104" s="1"/>
  <c r="GA121"/>
  <c r="GA119" s="1"/>
  <c r="GA114" s="1"/>
  <c r="FS76"/>
  <c r="GD43"/>
  <c r="GD25"/>
  <c r="GD109"/>
  <c r="GD107" s="1"/>
  <c r="GD106" s="1"/>
  <c r="GD101"/>
  <c r="GD94"/>
  <c r="GD93" s="1"/>
  <c r="GD98"/>
  <c r="GD97" s="1"/>
  <c r="FT50"/>
  <c r="FT34" s="1"/>
  <c r="GA51"/>
  <c r="GA50" s="1"/>
  <c r="GD65"/>
  <c r="GD64" s="1"/>
  <c r="GD63" s="1"/>
  <c r="FS21"/>
  <c r="GA57"/>
  <c r="GA56" s="1"/>
  <c r="GA55" s="1"/>
  <c r="FZ24"/>
  <c r="FZ21" s="1"/>
  <c r="FZ13"/>
  <c r="FZ12" s="1"/>
  <c r="FT110"/>
  <c r="FT106" s="1"/>
  <c r="GA111"/>
  <c r="GA110" s="1"/>
  <c r="FM77"/>
  <c r="GA79"/>
  <c r="GA77" s="1"/>
  <c r="GA97"/>
  <c r="GD85"/>
  <c r="GD84" s="1"/>
  <c r="FW77"/>
  <c r="FM45"/>
  <c r="GA46"/>
  <c r="GA45" s="1"/>
  <c r="FZ56"/>
  <c r="FZ55" s="1"/>
  <c r="FS34"/>
  <c r="FM34"/>
  <c r="FM56"/>
  <c r="FM55" s="1"/>
  <c r="FM24"/>
  <c r="FM21" s="1"/>
  <c r="FI105"/>
  <c r="FI104" s="1"/>
  <c r="ER104"/>
  <c r="FF105"/>
  <c r="FF104" s="1"/>
  <c r="FF94"/>
  <c r="FF93" s="1"/>
  <c r="ER56"/>
  <c r="ER55" s="1"/>
  <c r="FF58"/>
  <c r="FI43"/>
  <c r="FI42" s="1"/>
  <c r="FF87"/>
  <c r="FI85"/>
  <c r="FI84" s="1"/>
  <c r="FI52"/>
  <c r="FI50" s="1"/>
  <c r="FI9"/>
  <c r="ER13"/>
  <c r="ER12" s="1"/>
  <c r="FF44"/>
  <c r="FB9"/>
  <c r="FB5" s="1"/>
  <c r="FI101"/>
  <c r="FI94"/>
  <c r="FI93" s="1"/>
  <c r="FI65"/>
  <c r="FI64" s="1"/>
  <c r="FI63" s="1"/>
  <c r="FI57"/>
  <c r="FI56" s="1"/>
  <c r="FI55" s="1"/>
  <c r="FF85"/>
  <c r="ER84"/>
  <c r="FI8"/>
  <c r="FI6" s="1"/>
  <c r="FI23"/>
  <c r="FI22" s="1"/>
  <c r="FF52"/>
  <c r="FF50" s="1"/>
  <c r="FI109"/>
  <c r="ER77"/>
  <c r="FF79"/>
  <c r="FF77" s="1"/>
  <c r="FF97"/>
  <c r="EX34"/>
  <c r="FI103"/>
  <c r="FI102" s="1"/>
  <c r="FE84"/>
  <c r="FI72"/>
  <c r="FI71" s="1"/>
  <c r="FI70" s="1"/>
  <c r="ER45"/>
  <c r="FI40"/>
  <c r="FI15"/>
  <c r="FI13" s="1"/>
  <c r="FI12" s="1"/>
  <c r="FF60"/>
  <c r="EQ21"/>
  <c r="FF6"/>
  <c r="FF5" s="1"/>
  <c r="FI121"/>
  <c r="FI119" s="1"/>
  <c r="FI114" s="1"/>
  <c r="EY97"/>
  <c r="EY76" s="1"/>
  <c r="FF121"/>
  <c r="FF119" s="1"/>
  <c r="FI98"/>
  <c r="ER42"/>
  <c r="FF43"/>
  <c r="EX76"/>
  <c r="FF68"/>
  <c r="FF67" s="1"/>
  <c r="ER67"/>
  <c r="ER63" s="1"/>
  <c r="ER24"/>
  <c r="ER21" s="1"/>
  <c r="FI41"/>
  <c r="FI26"/>
  <c r="FI24" s="1"/>
  <c r="FF23"/>
  <c r="FF22" s="1"/>
  <c r="EN105"/>
  <c r="EN104" s="1"/>
  <c r="EN121"/>
  <c r="EN119" s="1"/>
  <c r="EN114" s="1"/>
  <c r="EK94"/>
  <c r="EK93" s="1"/>
  <c r="EJ84"/>
  <c r="EJ76" s="1"/>
  <c r="EN65"/>
  <c r="EN64" s="1"/>
  <c r="EN57"/>
  <c r="EN56" s="1"/>
  <c r="EN55" s="1"/>
  <c r="EN72"/>
  <c r="EN71" s="1"/>
  <c r="EN70" s="1"/>
  <c r="EK82"/>
  <c r="EK81" s="1"/>
  <c r="DV34"/>
  <c r="DW24"/>
  <c r="DW21" s="1"/>
  <c r="EN23"/>
  <c r="EN22" s="1"/>
  <c r="EN41"/>
  <c r="EN26"/>
  <c r="EN24" s="1"/>
  <c r="EN82"/>
  <c r="EN81" s="1"/>
  <c r="EK68"/>
  <c r="EK67" s="1"/>
  <c r="EK63" s="1"/>
  <c r="DW67"/>
  <c r="DW63" s="1"/>
  <c r="EG24"/>
  <c r="EG21" s="1"/>
  <c r="EK15"/>
  <c r="EK13" s="1"/>
  <c r="EK12" s="1"/>
  <c r="DW13"/>
  <c r="DW12" s="1"/>
  <c r="EN8"/>
  <c r="EN6" s="1"/>
  <c r="EN5" s="1"/>
  <c r="EN15"/>
  <c r="EN13" s="1"/>
  <c r="EN12" s="1"/>
  <c r="EK23"/>
  <c r="EK22" s="1"/>
  <c r="EN109"/>
  <c r="EN107" s="1"/>
  <c r="EN106" s="1"/>
  <c r="EN101"/>
  <c r="EN94"/>
  <c r="EN93" s="1"/>
  <c r="EN85"/>
  <c r="EN84" s="1"/>
  <c r="EK121"/>
  <c r="EK119" s="1"/>
  <c r="DW104"/>
  <c r="EK105"/>
  <c r="EK104" s="1"/>
  <c r="DW77"/>
  <c r="EK79"/>
  <c r="EK77" s="1"/>
  <c r="EK85"/>
  <c r="DW84"/>
  <c r="ED76"/>
  <c r="EN43"/>
  <c r="EN42" s="1"/>
  <c r="EN98"/>
  <c r="EN52"/>
  <c r="EN50" s="1"/>
  <c r="EK8"/>
  <c r="EK6" s="1"/>
  <c r="EK5" s="1"/>
  <c r="DW6"/>
  <c r="DW5" s="1"/>
  <c r="DW56"/>
  <c r="DW55" s="1"/>
  <c r="DV21"/>
  <c r="EG9"/>
  <c r="EG5" s="1"/>
  <c r="DI50"/>
  <c r="DI34" s="1"/>
  <c r="DP51"/>
  <c r="DP50" s="1"/>
  <c r="DS98"/>
  <c r="DP87"/>
  <c r="DB24"/>
  <c r="DB21" s="1"/>
  <c r="DP25"/>
  <c r="DS82"/>
  <c r="DS81" s="1"/>
  <c r="DS43"/>
  <c r="DL56"/>
  <c r="DL55" s="1"/>
  <c r="DL13"/>
  <c r="DL12" s="1"/>
  <c r="DS8"/>
  <c r="DS6" s="1"/>
  <c r="DB56"/>
  <c r="DB55" s="1"/>
  <c r="DS23"/>
  <c r="DS22" s="1"/>
  <c r="DP10"/>
  <c r="DP9" s="1"/>
  <c r="DB9"/>
  <c r="DB5" s="1"/>
  <c r="DS46"/>
  <c r="DS45" s="1"/>
  <c r="DP69"/>
  <c r="DP67" s="1"/>
  <c r="DB67"/>
  <c r="DS105"/>
  <c r="DS104" s="1"/>
  <c r="DI110"/>
  <c r="DI106" s="1"/>
  <c r="DP111"/>
  <c r="DP110" s="1"/>
  <c r="DA76"/>
  <c r="DS121"/>
  <c r="DS119" s="1"/>
  <c r="DS114" s="1"/>
  <c r="DS25"/>
  <c r="DP101"/>
  <c r="DP97" s="1"/>
  <c r="DB45"/>
  <c r="DB34" s="1"/>
  <c r="DP46"/>
  <c r="DP45" s="1"/>
  <c r="DS57"/>
  <c r="DS56" s="1"/>
  <c r="DS55" s="1"/>
  <c r="DS44"/>
  <c r="DP65"/>
  <c r="DP64" s="1"/>
  <c r="DS109"/>
  <c r="DS107" s="1"/>
  <c r="DS106" s="1"/>
  <c r="DB84"/>
  <c r="DP85"/>
  <c r="DB104"/>
  <c r="DP105"/>
  <c r="DP104" s="1"/>
  <c r="DS101"/>
  <c r="DS94"/>
  <c r="DS93" s="1"/>
  <c r="DS85"/>
  <c r="DS84" s="1"/>
  <c r="DP79"/>
  <c r="DP77" s="1"/>
  <c r="DB77"/>
  <c r="DP121"/>
  <c r="DP119" s="1"/>
  <c r="DP114" s="1"/>
  <c r="DS65"/>
  <c r="DS64" s="1"/>
  <c r="DS50"/>
  <c r="DP43"/>
  <c r="DP42" s="1"/>
  <c r="DP6"/>
  <c r="CN76"/>
  <c r="CX109"/>
  <c r="CX68"/>
  <c r="CX67" s="1"/>
  <c r="CT106"/>
  <c r="CX121"/>
  <c r="CX119" s="1"/>
  <c r="CX114" s="1"/>
  <c r="CU101"/>
  <c r="CU97" s="1"/>
  <c r="CU87"/>
  <c r="CT56"/>
  <c r="CT55" s="1"/>
  <c r="CX98"/>
  <c r="CX40"/>
  <c r="CX39" s="1"/>
  <c r="CX25"/>
  <c r="CU25"/>
  <c r="CU24" s="1"/>
  <c r="CU21" s="1"/>
  <c r="CX57"/>
  <c r="CX56" s="1"/>
  <c r="CX55" s="1"/>
  <c r="CU46"/>
  <c r="CU45" s="1"/>
  <c r="CX105"/>
  <c r="CX104" s="1"/>
  <c r="CX94"/>
  <c r="CX93" s="1"/>
  <c r="CX85"/>
  <c r="CU79"/>
  <c r="CU77" s="1"/>
  <c r="CG77"/>
  <c r="CU67"/>
  <c r="CG24"/>
  <c r="CG21" s="1"/>
  <c r="CX10"/>
  <c r="CX9" s="1"/>
  <c r="CG45"/>
  <c r="CG84"/>
  <c r="CU85"/>
  <c r="CN110"/>
  <c r="CN106" s="1"/>
  <c r="CU111"/>
  <c r="CU110" s="1"/>
  <c r="CG104"/>
  <c r="CU105"/>
  <c r="CU104" s="1"/>
  <c r="CG107"/>
  <c r="CG106" s="1"/>
  <c r="CX101"/>
  <c r="CX82"/>
  <c r="CX81" s="1"/>
  <c r="CG67"/>
  <c r="CX46"/>
  <c r="CX45" s="1"/>
  <c r="CX51"/>
  <c r="CX26"/>
  <c r="CU56"/>
  <c r="CU55" s="1"/>
  <c r="CQ9"/>
  <c r="CQ5" s="1"/>
  <c r="CU121"/>
  <c r="CU119" s="1"/>
  <c r="CU65"/>
  <c r="CU64" s="1"/>
  <c r="CU39"/>
  <c r="CG9"/>
  <c r="CU10"/>
  <c r="CU9" s="1"/>
  <c r="CX43"/>
  <c r="CX42" s="1"/>
  <c r="CG56"/>
  <c r="CG55" s="1"/>
  <c r="BV76"/>
  <c r="BY76"/>
  <c r="CC105"/>
  <c r="CC104" s="1"/>
  <c r="CC121"/>
  <c r="CC119" s="1"/>
  <c r="CC114" s="1"/>
  <c r="CC94"/>
  <c r="CC93" s="1"/>
  <c r="CC85"/>
  <c r="CC84" s="1"/>
  <c r="BZ79"/>
  <c r="BZ77" s="1"/>
  <c r="BL77"/>
  <c r="CC68"/>
  <c r="CC67" s="1"/>
  <c r="BZ121"/>
  <c r="BZ119" s="1"/>
  <c r="BZ114" s="1"/>
  <c r="BZ67"/>
  <c r="BZ52"/>
  <c r="BZ50" s="1"/>
  <c r="CC23"/>
  <c r="CC22" s="1"/>
  <c r="BY5"/>
  <c r="CC101"/>
  <c r="CC98"/>
  <c r="CC46"/>
  <c r="CC45" s="1"/>
  <c r="CC51"/>
  <c r="CC50" s="1"/>
  <c r="CC43"/>
  <c r="CC42" s="1"/>
  <c r="CC25"/>
  <c r="BZ56"/>
  <c r="BZ55" s="1"/>
  <c r="CC29"/>
  <c r="BV13"/>
  <c r="BV12" s="1"/>
  <c r="BS24"/>
  <c r="BS21" s="1"/>
  <c r="BL84"/>
  <c r="BZ85"/>
  <c r="BZ84" s="1"/>
  <c r="BY106"/>
  <c r="BY24"/>
  <c r="BY21" s="1"/>
  <c r="BL56"/>
  <c r="BL55" s="1"/>
  <c r="BS6"/>
  <c r="BS5" s="1"/>
  <c r="BK76"/>
  <c r="CC107"/>
  <c r="CC106" s="1"/>
  <c r="CC82"/>
  <c r="CC65"/>
  <c r="CC64" s="1"/>
  <c r="BZ65"/>
  <c r="BZ64" s="1"/>
  <c r="BL67"/>
  <c r="BZ46"/>
  <c r="BZ45" s="1"/>
  <c r="BS45"/>
  <c r="BS34" s="1"/>
  <c r="CC10"/>
  <c r="CC9" s="1"/>
  <c r="AP76"/>
  <c r="BH94"/>
  <c r="BH93" s="1"/>
  <c r="BH85"/>
  <c r="BH84" s="1"/>
  <c r="BE79"/>
  <c r="BE77" s="1"/>
  <c r="AQ77"/>
  <c r="BE121"/>
  <c r="BE119" s="1"/>
  <c r="BE87"/>
  <c r="BE68"/>
  <c r="BE67" s="1"/>
  <c r="AQ67"/>
  <c r="AQ63" s="1"/>
  <c r="AX97"/>
  <c r="AX76" s="1"/>
  <c r="BH57"/>
  <c r="BH56" s="1"/>
  <c r="BH55" s="1"/>
  <c r="BE44"/>
  <c r="BE23"/>
  <c r="BE22" s="1"/>
  <c r="AQ22"/>
  <c r="BH47"/>
  <c r="BE43"/>
  <c r="AQ42"/>
  <c r="AQ56"/>
  <c r="AQ55" s="1"/>
  <c r="BH15"/>
  <c r="BH13" s="1"/>
  <c r="BH12" s="1"/>
  <c r="BE8"/>
  <c r="BE6" s="1"/>
  <c r="BE5" s="1"/>
  <c r="AQ6"/>
  <c r="AQ5" s="1"/>
  <c r="AQ84"/>
  <c r="BE85"/>
  <c r="AQ104"/>
  <c r="BE105"/>
  <c r="BE104" s="1"/>
  <c r="AQ107"/>
  <c r="AQ106" s="1"/>
  <c r="BH101"/>
  <c r="AW76"/>
  <c r="BA77"/>
  <c r="BA76" s="1"/>
  <c r="BH68"/>
  <c r="BH67" s="1"/>
  <c r="AP34"/>
  <c r="BH23"/>
  <c r="BH22" s="1"/>
  <c r="BH43"/>
  <c r="AQ24"/>
  <c r="BH8"/>
  <c r="BH6" s="1"/>
  <c r="BH109"/>
  <c r="BH107" s="1"/>
  <c r="BH106" s="1"/>
  <c r="BH121"/>
  <c r="BH119" s="1"/>
  <c r="BH82"/>
  <c r="BH52"/>
  <c r="BH50" s="1"/>
  <c r="BH40"/>
  <c r="BH39" s="1"/>
  <c r="BE24"/>
  <c r="BH105"/>
  <c r="BH104" s="1"/>
  <c r="AX110"/>
  <c r="AX106" s="1"/>
  <c r="BE111"/>
  <c r="BE110" s="1"/>
  <c r="AX114"/>
  <c r="BH98"/>
  <c r="BE65"/>
  <c r="BE64" s="1"/>
  <c r="BE97"/>
  <c r="BD56"/>
  <c r="BD55" s="1"/>
  <c r="AQ50"/>
  <c r="BE52"/>
  <c r="BE50" s="1"/>
  <c r="BH25"/>
  <c r="BE56"/>
  <c r="BE55" s="1"/>
  <c r="V121"/>
  <c r="JJ121" s="1"/>
  <c r="V85"/>
  <c r="V82"/>
  <c r="V52"/>
  <c r="JL28"/>
  <c r="V26"/>
  <c r="JJ26" s="1"/>
  <c r="V23"/>
  <c r="V22" s="1"/>
  <c r="V8"/>
  <c r="JJ8" s="1"/>
  <c r="JM121"/>
  <c r="JZ121" s="1"/>
  <c r="JL121"/>
  <c r="JI121"/>
  <c r="JV121" s="1"/>
  <c r="JP120"/>
  <c r="JN120"/>
  <c r="KA120" s="1"/>
  <c r="JM120"/>
  <c r="JZ120" s="1"/>
  <c r="JL120"/>
  <c r="JJ120"/>
  <c r="JI120"/>
  <c r="JV120" s="1"/>
  <c r="JP118"/>
  <c r="JN118"/>
  <c r="KA118" s="1"/>
  <c r="JM118"/>
  <c r="JL118"/>
  <c r="JJ118"/>
  <c r="JI118"/>
  <c r="JV118" s="1"/>
  <c r="JP117"/>
  <c r="JN117"/>
  <c r="KA117" s="1"/>
  <c r="JM117"/>
  <c r="JL117"/>
  <c r="JJ117"/>
  <c r="JI117"/>
  <c r="JV117" s="1"/>
  <c r="JP116"/>
  <c r="JN116"/>
  <c r="JM116"/>
  <c r="JL116"/>
  <c r="JJ116"/>
  <c r="JI116"/>
  <c r="JP113"/>
  <c r="JN113"/>
  <c r="JN112" s="1"/>
  <c r="JM113"/>
  <c r="JZ113" s="1"/>
  <c r="JL113"/>
  <c r="JL112" s="1"/>
  <c r="JJ113"/>
  <c r="JJ112" s="1"/>
  <c r="JI113"/>
  <c r="JI112" s="1"/>
  <c r="JM111"/>
  <c r="JL111"/>
  <c r="JL110" s="1"/>
  <c r="JJ111"/>
  <c r="JJ110" s="1"/>
  <c r="JI111"/>
  <c r="JI110" s="1"/>
  <c r="JM109"/>
  <c r="JZ109" s="1"/>
  <c r="JL109"/>
  <c r="JJ109"/>
  <c r="JW109" s="1"/>
  <c r="JI109"/>
  <c r="JV109" s="1"/>
  <c r="JM108"/>
  <c r="JM107" s="1"/>
  <c r="JL108"/>
  <c r="JJ108"/>
  <c r="JJ107" s="1"/>
  <c r="JI108"/>
  <c r="JI107" s="1"/>
  <c r="JM105"/>
  <c r="JM104" s="1"/>
  <c r="JL105"/>
  <c r="JL104" s="1"/>
  <c r="JJ105"/>
  <c r="JJ104" s="1"/>
  <c r="JI105"/>
  <c r="JV105" s="1"/>
  <c r="JM103"/>
  <c r="JL103"/>
  <c r="JL102" s="1"/>
  <c r="JJ103"/>
  <c r="JI103"/>
  <c r="JV103" s="1"/>
  <c r="JM101"/>
  <c r="JL101"/>
  <c r="JJ101"/>
  <c r="JI101"/>
  <c r="JV101" s="1"/>
  <c r="JP100"/>
  <c r="JN100"/>
  <c r="JM100"/>
  <c r="JZ100" s="1"/>
  <c r="JL100"/>
  <c r="JJ100"/>
  <c r="JI100"/>
  <c r="JP99"/>
  <c r="JN99"/>
  <c r="KA99" s="1"/>
  <c r="JM99"/>
  <c r="JL99"/>
  <c r="JJ99"/>
  <c r="JI99"/>
  <c r="JV99" s="1"/>
  <c r="JM98"/>
  <c r="JL98"/>
  <c r="JJ98"/>
  <c r="JW98" s="1"/>
  <c r="JI98"/>
  <c r="JV98" s="1"/>
  <c r="JP96"/>
  <c r="JN96"/>
  <c r="KA96" s="1"/>
  <c r="JM96"/>
  <c r="JZ96" s="1"/>
  <c r="JL96"/>
  <c r="JL95" s="1"/>
  <c r="JJ96"/>
  <c r="JW96" s="1"/>
  <c r="JI96"/>
  <c r="JV96" s="1"/>
  <c r="JM94"/>
  <c r="JL94"/>
  <c r="JL93" s="1"/>
  <c r="JJ94"/>
  <c r="JI94"/>
  <c r="JI93" s="1"/>
  <c r="JP92"/>
  <c r="JN92"/>
  <c r="JN91" s="1"/>
  <c r="JM92"/>
  <c r="JZ92" s="1"/>
  <c r="JL92"/>
  <c r="JL91" s="1"/>
  <c r="JJ92"/>
  <c r="JJ91" s="1"/>
  <c r="JI92"/>
  <c r="JI91" s="1"/>
  <c r="JP90"/>
  <c r="JN90"/>
  <c r="KA90" s="1"/>
  <c r="JM90"/>
  <c r="JL90"/>
  <c r="JJ90"/>
  <c r="JW90" s="1"/>
  <c r="JI90"/>
  <c r="JV90" s="1"/>
  <c r="JM89"/>
  <c r="JL89"/>
  <c r="JJ89"/>
  <c r="JW89" s="1"/>
  <c r="JI89"/>
  <c r="JV89" s="1"/>
  <c r="JP88"/>
  <c r="JN88"/>
  <c r="KA88" s="1"/>
  <c r="JM88"/>
  <c r="JZ88" s="1"/>
  <c r="JL88"/>
  <c r="JJ88"/>
  <c r="JI88"/>
  <c r="JV88" s="1"/>
  <c r="JM87"/>
  <c r="JL87"/>
  <c r="JJ87"/>
  <c r="JI87"/>
  <c r="JV87" s="1"/>
  <c r="JM86"/>
  <c r="JZ86" s="1"/>
  <c r="JL86"/>
  <c r="JJ86"/>
  <c r="JI86"/>
  <c r="JV86" s="1"/>
  <c r="JP85"/>
  <c r="JN85"/>
  <c r="KA85" s="1"/>
  <c r="JM85"/>
  <c r="JL85"/>
  <c r="JJ85"/>
  <c r="JI85"/>
  <c r="JV85" s="1"/>
  <c r="JM83"/>
  <c r="JL83"/>
  <c r="JI83"/>
  <c r="JM82"/>
  <c r="JZ82" s="1"/>
  <c r="JL82"/>
  <c r="JI82"/>
  <c r="JN80"/>
  <c r="JM80"/>
  <c r="JZ80" s="1"/>
  <c r="JL80"/>
  <c r="JJ80"/>
  <c r="JW80" s="1"/>
  <c r="JI80"/>
  <c r="JV80" s="1"/>
  <c r="JP79"/>
  <c r="JN79"/>
  <c r="JM79"/>
  <c r="JZ79" s="1"/>
  <c r="JL79"/>
  <c r="JJ79"/>
  <c r="JW79" s="1"/>
  <c r="JI79"/>
  <c r="JP78"/>
  <c r="JN78"/>
  <c r="KA78" s="1"/>
  <c r="JM78"/>
  <c r="JZ78" s="1"/>
  <c r="JL78"/>
  <c r="JJ78"/>
  <c r="JW78" s="1"/>
  <c r="JI78"/>
  <c r="JN75"/>
  <c r="JN74" s="1"/>
  <c r="JN73" s="1"/>
  <c r="JJ75"/>
  <c r="JM72"/>
  <c r="JL72"/>
  <c r="JJ72"/>
  <c r="JJ71" s="1"/>
  <c r="JJ70" s="1"/>
  <c r="JI72"/>
  <c r="JI71" s="1"/>
  <c r="JI70" s="1"/>
  <c r="JP69"/>
  <c r="JN69"/>
  <c r="KA69" s="1"/>
  <c r="JM69"/>
  <c r="JZ69" s="1"/>
  <c r="JL69"/>
  <c r="JI69"/>
  <c r="JV69" s="1"/>
  <c r="JM68"/>
  <c r="JZ68" s="1"/>
  <c r="JL68"/>
  <c r="JI68"/>
  <c r="JP66"/>
  <c r="JN66"/>
  <c r="KA66" s="1"/>
  <c r="JM66"/>
  <c r="JL66"/>
  <c r="JJ66"/>
  <c r="JW66" s="1"/>
  <c r="JI66"/>
  <c r="JV66" s="1"/>
  <c r="JM65"/>
  <c r="JL65"/>
  <c r="JL64" s="1"/>
  <c r="JJ65"/>
  <c r="JJ64" s="1"/>
  <c r="JI65"/>
  <c r="JI64" s="1"/>
  <c r="JP62"/>
  <c r="JN62"/>
  <c r="JM62"/>
  <c r="JL62"/>
  <c r="JJ62"/>
  <c r="JI62"/>
  <c r="JV62" s="1"/>
  <c r="JP61"/>
  <c r="JN61"/>
  <c r="JM61"/>
  <c r="JL61"/>
  <c r="JJ61"/>
  <c r="JI61"/>
  <c r="JM60"/>
  <c r="JZ60" s="1"/>
  <c r="JL60"/>
  <c r="JJ60"/>
  <c r="JW60" s="1"/>
  <c r="JI60"/>
  <c r="JP59"/>
  <c r="JN59"/>
  <c r="KA59" s="1"/>
  <c r="JM59"/>
  <c r="JZ59" s="1"/>
  <c r="JJ59"/>
  <c r="JW59" s="1"/>
  <c r="JI59"/>
  <c r="JP58"/>
  <c r="JN58"/>
  <c r="KA58" s="1"/>
  <c r="JM58"/>
  <c r="JZ58" s="1"/>
  <c r="JL58"/>
  <c r="JI58"/>
  <c r="JV58" s="1"/>
  <c r="JM57"/>
  <c r="JZ57" s="1"/>
  <c r="JL57"/>
  <c r="JJ57"/>
  <c r="JW57" s="1"/>
  <c r="JI57"/>
  <c r="JV57" s="1"/>
  <c r="JP54"/>
  <c r="JN54"/>
  <c r="JN53" s="1"/>
  <c r="JM54"/>
  <c r="JZ54" s="1"/>
  <c r="JL54"/>
  <c r="JL53" s="1"/>
  <c r="JJ54"/>
  <c r="JJ53" s="1"/>
  <c r="JI54"/>
  <c r="JV54" s="1"/>
  <c r="JM52"/>
  <c r="JZ52" s="1"/>
  <c r="JL52"/>
  <c r="JJ52"/>
  <c r="JW52" s="1"/>
  <c r="JI52"/>
  <c r="JV52" s="1"/>
  <c r="JM51"/>
  <c r="JM50" s="1"/>
  <c r="JL51"/>
  <c r="JJ51"/>
  <c r="JJ50" s="1"/>
  <c r="JI51"/>
  <c r="JI50" s="1"/>
  <c r="JP49"/>
  <c r="JP48" s="1"/>
  <c r="JN49"/>
  <c r="JN48" s="1"/>
  <c r="JM49"/>
  <c r="JZ49" s="1"/>
  <c r="JL49"/>
  <c r="JL48" s="1"/>
  <c r="JJ49"/>
  <c r="JJ48" s="1"/>
  <c r="JI49"/>
  <c r="JI48" s="1"/>
  <c r="JP47"/>
  <c r="JN47"/>
  <c r="KA47" s="1"/>
  <c r="JM47"/>
  <c r="JL47"/>
  <c r="JI47"/>
  <c r="JV47" s="1"/>
  <c r="JM46"/>
  <c r="JZ46" s="1"/>
  <c r="JL46"/>
  <c r="JI46"/>
  <c r="JM44"/>
  <c r="JJ44"/>
  <c r="JW44" s="1"/>
  <c r="JI44"/>
  <c r="JV44" s="1"/>
  <c r="JM43"/>
  <c r="JL43"/>
  <c r="JI43"/>
  <c r="JM41"/>
  <c r="JZ41" s="1"/>
  <c r="JL41"/>
  <c r="JJ41"/>
  <c r="JI41"/>
  <c r="JP40"/>
  <c r="JN40"/>
  <c r="KA40" s="1"/>
  <c r="JM40"/>
  <c r="JL40"/>
  <c r="JJ40"/>
  <c r="JW40" s="1"/>
  <c r="JI40"/>
  <c r="JP38"/>
  <c r="JP37" s="1"/>
  <c r="JN38"/>
  <c r="KA38" s="1"/>
  <c r="JM38"/>
  <c r="JZ38" s="1"/>
  <c r="JL38"/>
  <c r="JL37" s="1"/>
  <c r="JJ38"/>
  <c r="JI38"/>
  <c r="JI37" s="1"/>
  <c r="JP36"/>
  <c r="JP35" s="1"/>
  <c r="JN36"/>
  <c r="JN35" s="1"/>
  <c r="JM36"/>
  <c r="JL36"/>
  <c r="JL35" s="1"/>
  <c r="JJ36"/>
  <c r="JJ35" s="1"/>
  <c r="JI36"/>
  <c r="JI35" s="1"/>
  <c r="JP33"/>
  <c r="JN33"/>
  <c r="KA33" s="1"/>
  <c r="JM33"/>
  <c r="JL33"/>
  <c r="JJ33"/>
  <c r="JI33"/>
  <c r="JV33" s="1"/>
  <c r="JM32"/>
  <c r="JZ32" s="1"/>
  <c r="JJ32"/>
  <c r="JW32" s="1"/>
  <c r="JI32"/>
  <c r="JM31"/>
  <c r="JZ31" s="1"/>
  <c r="JL31"/>
  <c r="JI31"/>
  <c r="JV31" s="1"/>
  <c r="JP30"/>
  <c r="JN30"/>
  <c r="JM30"/>
  <c r="JZ30" s="1"/>
  <c r="JL30"/>
  <c r="JJ30"/>
  <c r="JI30"/>
  <c r="JV30" s="1"/>
  <c r="JM29"/>
  <c r="JL29"/>
  <c r="JJ29"/>
  <c r="JW29" s="1"/>
  <c r="JI29"/>
  <c r="JV29" s="1"/>
  <c r="JM28"/>
  <c r="JJ28"/>
  <c r="JW28" s="1"/>
  <c r="JI28"/>
  <c r="JV28" s="1"/>
  <c r="JP27"/>
  <c r="JN27"/>
  <c r="JM27"/>
  <c r="JZ27" s="1"/>
  <c r="JL27"/>
  <c r="JJ27"/>
  <c r="JW27" s="1"/>
  <c r="JI27"/>
  <c r="JM26"/>
  <c r="JZ26" s="1"/>
  <c r="JL26"/>
  <c r="JI26"/>
  <c r="JM25"/>
  <c r="JZ25" s="1"/>
  <c r="JL25"/>
  <c r="JI25"/>
  <c r="JM23"/>
  <c r="JM22" s="1"/>
  <c r="JL23"/>
  <c r="JL22" s="1"/>
  <c r="JI23"/>
  <c r="JP20"/>
  <c r="JP19" s="1"/>
  <c r="JP18" s="1"/>
  <c r="JN20"/>
  <c r="KA20" s="1"/>
  <c r="JM20"/>
  <c r="JZ20" s="1"/>
  <c r="JL20"/>
  <c r="JJ20"/>
  <c r="JJ19" s="1"/>
  <c r="JJ18" s="1"/>
  <c r="JI20"/>
  <c r="JI19" s="1"/>
  <c r="JI18" s="1"/>
  <c r="JM17"/>
  <c r="JZ17" s="1"/>
  <c r="JL17"/>
  <c r="JJ17"/>
  <c r="JW17" s="1"/>
  <c r="JI17"/>
  <c r="JP16"/>
  <c r="JN16"/>
  <c r="JM16"/>
  <c r="JZ16" s="1"/>
  <c r="JL16"/>
  <c r="JJ16"/>
  <c r="JW16" s="1"/>
  <c r="JI16"/>
  <c r="JV16" s="1"/>
  <c r="JM15"/>
  <c r="JL15"/>
  <c r="JI15"/>
  <c r="JP14"/>
  <c r="JN14"/>
  <c r="JM14"/>
  <c r="JL14"/>
  <c r="JJ14"/>
  <c r="JI14"/>
  <c r="JV14" s="1"/>
  <c r="JM11"/>
  <c r="JZ11" s="1"/>
  <c r="JL11"/>
  <c r="JJ11"/>
  <c r="JW11" s="1"/>
  <c r="JI11"/>
  <c r="JV11" s="1"/>
  <c r="JM10"/>
  <c r="JZ10" s="1"/>
  <c r="JL10"/>
  <c r="JL9" s="1"/>
  <c r="JJ10"/>
  <c r="JW10" s="1"/>
  <c r="JI10"/>
  <c r="JV10" s="1"/>
  <c r="JM8"/>
  <c r="JL8"/>
  <c r="JI8"/>
  <c r="JP7"/>
  <c r="JN7"/>
  <c r="JM7"/>
  <c r="JZ7" s="1"/>
  <c r="JL7"/>
  <c r="JJ7"/>
  <c r="JW7" s="1"/>
  <c r="JI7"/>
  <c r="JP112"/>
  <c r="JJ102"/>
  <c r="JM95"/>
  <c r="JP91"/>
  <c r="JJ74"/>
  <c r="JJ73" s="1"/>
  <c r="JL71"/>
  <c r="JL70" s="1"/>
  <c r="JM53"/>
  <c r="JL50"/>
  <c r="KF122"/>
  <c r="KB122"/>
  <c r="JX122"/>
  <c r="KF121"/>
  <c r="KB121"/>
  <c r="JX121"/>
  <c r="KF120"/>
  <c r="KB120"/>
  <c r="JX120"/>
  <c r="JW120"/>
  <c r="KF119"/>
  <c r="KB119"/>
  <c r="JX119"/>
  <c r="KF118"/>
  <c r="KB118"/>
  <c r="JZ118"/>
  <c r="JX118"/>
  <c r="KF117"/>
  <c r="KB117"/>
  <c r="JX117"/>
  <c r="KF116"/>
  <c r="KB116"/>
  <c r="JZ116"/>
  <c r="JX116"/>
  <c r="KF115"/>
  <c r="KB115"/>
  <c r="JX115"/>
  <c r="KF114"/>
  <c r="KB114"/>
  <c r="JX114"/>
  <c r="KF113"/>
  <c r="KB113"/>
  <c r="JX113"/>
  <c r="KF112"/>
  <c r="KB112"/>
  <c r="JX112"/>
  <c r="KF111"/>
  <c r="KB111"/>
  <c r="JX111"/>
  <c r="KF110"/>
  <c r="KB110"/>
  <c r="JX110"/>
  <c r="KF109"/>
  <c r="KB109"/>
  <c r="JX109"/>
  <c r="KF108"/>
  <c r="KB108"/>
  <c r="JX108"/>
  <c r="JW108"/>
  <c r="KF107"/>
  <c r="KB107"/>
  <c r="JX107"/>
  <c r="KF106"/>
  <c r="KB106"/>
  <c r="JX106"/>
  <c r="KF105"/>
  <c r="KB105"/>
  <c r="JX105"/>
  <c r="KF104"/>
  <c r="KB104"/>
  <c r="JX104"/>
  <c r="KF103"/>
  <c r="KB103"/>
  <c r="JX103"/>
  <c r="JW103"/>
  <c r="KF102"/>
  <c r="KB102"/>
  <c r="JX102"/>
  <c r="KF101"/>
  <c r="KB101"/>
  <c r="JX101"/>
  <c r="JW101"/>
  <c r="KF100"/>
  <c r="KB100"/>
  <c r="KA100"/>
  <c r="JX100"/>
  <c r="KF99"/>
  <c r="KB99"/>
  <c r="JX99"/>
  <c r="JW99"/>
  <c r="KF98"/>
  <c r="KB98"/>
  <c r="JX98"/>
  <c r="KF97"/>
  <c r="KB97"/>
  <c r="JX97"/>
  <c r="KF96"/>
  <c r="KB96"/>
  <c r="JX96"/>
  <c r="KF95"/>
  <c r="KB95"/>
  <c r="JX95"/>
  <c r="KF94"/>
  <c r="KB94"/>
  <c r="JZ94"/>
  <c r="JX94"/>
  <c r="KF93"/>
  <c r="KB93"/>
  <c r="JX93"/>
  <c r="KF92"/>
  <c r="KB92"/>
  <c r="JX92"/>
  <c r="JW92"/>
  <c r="KF91"/>
  <c r="KB91"/>
  <c r="JX91"/>
  <c r="KF90"/>
  <c r="KB90"/>
  <c r="JX90"/>
  <c r="KF89"/>
  <c r="KB89"/>
  <c r="JZ89"/>
  <c r="JX89"/>
  <c r="KF88"/>
  <c r="KB88"/>
  <c r="JX88"/>
  <c r="JW88"/>
  <c r="KF87"/>
  <c r="KB87"/>
  <c r="JZ87"/>
  <c r="JX87"/>
  <c r="JW87"/>
  <c r="KF86"/>
  <c r="KB86"/>
  <c r="JX86"/>
  <c r="JW86"/>
  <c r="KF85"/>
  <c r="KB85"/>
  <c r="JZ85"/>
  <c r="JX85"/>
  <c r="KF84"/>
  <c r="KB84"/>
  <c r="JX84"/>
  <c r="KF83"/>
  <c r="KB83"/>
  <c r="JZ83"/>
  <c r="JX83"/>
  <c r="JV83"/>
  <c r="KF82"/>
  <c r="KB82"/>
  <c r="JX82"/>
  <c r="KF81"/>
  <c r="KB81"/>
  <c r="JX81"/>
  <c r="KF80"/>
  <c r="KB80"/>
  <c r="JX80"/>
  <c r="KF79"/>
  <c r="KB79"/>
  <c r="JX79"/>
  <c r="KF78"/>
  <c r="KB78"/>
  <c r="JX78"/>
  <c r="KF77"/>
  <c r="KB77"/>
  <c r="JX77"/>
  <c r="KF76"/>
  <c r="KB76"/>
  <c r="JX76"/>
  <c r="KF75"/>
  <c r="KB75"/>
  <c r="JX75"/>
  <c r="JW75"/>
  <c r="KF74"/>
  <c r="KB74"/>
  <c r="JX74"/>
  <c r="KF73"/>
  <c r="KB73"/>
  <c r="JX73"/>
  <c r="KF72"/>
  <c r="KB72"/>
  <c r="JX72"/>
  <c r="KF71"/>
  <c r="KB71"/>
  <c r="JX71"/>
  <c r="KF70"/>
  <c r="KB70"/>
  <c r="JX70"/>
  <c r="KF69"/>
  <c r="KB69"/>
  <c r="JX69"/>
  <c r="KF68"/>
  <c r="KB68"/>
  <c r="JX68"/>
  <c r="KF67"/>
  <c r="KB67"/>
  <c r="JX67"/>
  <c r="KF66"/>
  <c r="KB66"/>
  <c r="JX66"/>
  <c r="KF65"/>
  <c r="KB65"/>
  <c r="JX65"/>
  <c r="KF64"/>
  <c r="KB64"/>
  <c r="JX64"/>
  <c r="KF63"/>
  <c r="KB63"/>
  <c r="JX63"/>
  <c r="KF62"/>
  <c r="KB62"/>
  <c r="KA62"/>
  <c r="JX62"/>
  <c r="KF61"/>
  <c r="KB61"/>
  <c r="KA61"/>
  <c r="JZ61"/>
  <c r="JX61"/>
  <c r="JW61"/>
  <c r="JV61"/>
  <c r="KF60"/>
  <c r="KB60"/>
  <c r="JX60"/>
  <c r="JV60"/>
  <c r="KF59"/>
  <c r="KB59"/>
  <c r="JX59"/>
  <c r="KF58"/>
  <c r="KB58"/>
  <c r="JX58"/>
  <c r="KF57"/>
  <c r="KB57"/>
  <c r="JX57"/>
  <c r="KF56"/>
  <c r="KB56"/>
  <c r="JX56"/>
  <c r="KF55"/>
  <c r="KB55"/>
  <c r="JX55"/>
  <c r="KF54"/>
  <c r="KB54"/>
  <c r="JX54"/>
  <c r="KF53"/>
  <c r="KB53"/>
  <c r="JX53"/>
  <c r="KF52"/>
  <c r="KB52"/>
  <c r="JX52"/>
  <c r="KF51"/>
  <c r="KB51"/>
  <c r="JX51"/>
  <c r="KF50"/>
  <c r="KB50"/>
  <c r="JX50"/>
  <c r="KF49"/>
  <c r="KB49"/>
  <c r="JX49"/>
  <c r="KF48"/>
  <c r="KB48"/>
  <c r="JX48"/>
  <c r="KF47"/>
  <c r="KB47"/>
  <c r="JZ47"/>
  <c r="JX47"/>
  <c r="KF46"/>
  <c r="KB46"/>
  <c r="JX46"/>
  <c r="KF45"/>
  <c r="KB45"/>
  <c r="JX45"/>
  <c r="KF44"/>
  <c r="KB44"/>
  <c r="JZ44"/>
  <c r="JX44"/>
  <c r="KF43"/>
  <c r="KB43"/>
  <c r="JX43"/>
  <c r="KF42"/>
  <c r="KB42"/>
  <c r="JX42"/>
  <c r="KF41"/>
  <c r="KB41"/>
  <c r="JX41"/>
  <c r="KF40"/>
  <c r="KB40"/>
  <c r="JX40"/>
  <c r="JV40"/>
  <c r="KF39"/>
  <c r="KB39"/>
  <c r="JX39"/>
  <c r="KF38"/>
  <c r="KB38"/>
  <c r="JX38"/>
  <c r="KF37"/>
  <c r="KB37"/>
  <c r="JX37"/>
  <c r="KF36"/>
  <c r="KB36"/>
  <c r="KA36"/>
  <c r="JX36"/>
  <c r="JV36"/>
  <c r="KF35"/>
  <c r="KB35"/>
  <c r="JX35"/>
  <c r="KF34"/>
  <c r="KB34"/>
  <c r="JX34"/>
  <c r="KF33"/>
  <c r="KB33"/>
  <c r="JX33"/>
  <c r="KF32"/>
  <c r="KB32"/>
  <c r="JX32"/>
  <c r="KF31"/>
  <c r="KB31"/>
  <c r="JX31"/>
  <c r="KF30"/>
  <c r="KB30"/>
  <c r="KA30"/>
  <c r="JX30"/>
  <c r="KF29"/>
  <c r="KB29"/>
  <c r="JX29"/>
  <c r="KF28"/>
  <c r="KB28"/>
  <c r="JX28"/>
  <c r="KF27"/>
  <c r="KB27"/>
  <c r="JX27"/>
  <c r="KF26"/>
  <c r="KB26"/>
  <c r="JX26"/>
  <c r="KF25"/>
  <c r="KB25"/>
  <c r="JX25"/>
  <c r="KF24"/>
  <c r="KB24"/>
  <c r="JX24"/>
  <c r="KF23"/>
  <c r="KB23"/>
  <c r="JX23"/>
  <c r="KF22"/>
  <c r="KB22"/>
  <c r="JX22"/>
  <c r="KF21"/>
  <c r="KB21"/>
  <c r="JX21"/>
  <c r="KF20"/>
  <c r="KB20"/>
  <c r="JX20"/>
  <c r="KF19"/>
  <c r="KB19"/>
  <c r="JX19"/>
  <c r="KF18"/>
  <c r="KB18"/>
  <c r="JX18"/>
  <c r="KF17"/>
  <c r="KB17"/>
  <c r="JX17"/>
  <c r="KF16"/>
  <c r="KB16"/>
  <c r="JX16"/>
  <c r="KF15"/>
  <c r="KB15"/>
  <c r="JZ15"/>
  <c r="JX15"/>
  <c r="KF14"/>
  <c r="KB14"/>
  <c r="JX14"/>
  <c r="KF13"/>
  <c r="KB13"/>
  <c r="JX13"/>
  <c r="KF12"/>
  <c r="KB12"/>
  <c r="JX12"/>
  <c r="KF11"/>
  <c r="KB11"/>
  <c r="JX11"/>
  <c r="KF10"/>
  <c r="KB10"/>
  <c r="JX10"/>
  <c r="KF9"/>
  <c r="KB9"/>
  <c r="JX9"/>
  <c r="KF8"/>
  <c r="KB8"/>
  <c r="JX8"/>
  <c r="KF7"/>
  <c r="KB7"/>
  <c r="JX7"/>
  <c r="JP121"/>
  <c r="JP109"/>
  <c r="JP98"/>
  <c r="JP94"/>
  <c r="JP87"/>
  <c r="JP86"/>
  <c r="JP80"/>
  <c r="JP72"/>
  <c r="JP68"/>
  <c r="JP65"/>
  <c r="JP60"/>
  <c r="JN51"/>
  <c r="Y50"/>
  <c r="Y48"/>
  <c r="AJ44"/>
  <c r="JN43"/>
  <c r="JN26"/>
  <c r="JN15"/>
  <c r="AM8"/>
  <c r="AI121"/>
  <c r="AM121"/>
  <c r="AI120"/>
  <c r="AM120"/>
  <c r="AF119"/>
  <c r="AB119"/>
  <c r="Y119"/>
  <c r="U119"/>
  <c r="AI118"/>
  <c r="AM118"/>
  <c r="AI117"/>
  <c r="AM117"/>
  <c r="AI116"/>
  <c r="AM116"/>
  <c r="AF115"/>
  <c r="AB115"/>
  <c r="Y115"/>
  <c r="V115"/>
  <c r="U115"/>
  <c r="AI113"/>
  <c r="AI112" s="1"/>
  <c r="AM113"/>
  <c r="AM112" s="1"/>
  <c r="AF112"/>
  <c r="AB112"/>
  <c r="Y112"/>
  <c r="V112"/>
  <c r="U112"/>
  <c r="AI111"/>
  <c r="AI110" s="1"/>
  <c r="AM111"/>
  <c r="AM110" s="1"/>
  <c r="AB110"/>
  <c r="Y110"/>
  <c r="V110"/>
  <c r="U110"/>
  <c r="AI109"/>
  <c r="AM109"/>
  <c r="AI108"/>
  <c r="AF107"/>
  <c r="AB107"/>
  <c r="Y107"/>
  <c r="V107"/>
  <c r="U107"/>
  <c r="AI105"/>
  <c r="AI104" s="1"/>
  <c r="AB104"/>
  <c r="Y104"/>
  <c r="V104"/>
  <c r="U104"/>
  <c r="AI103"/>
  <c r="AI102" s="1"/>
  <c r="AB102"/>
  <c r="Y102"/>
  <c r="V102"/>
  <c r="U102"/>
  <c r="AI101"/>
  <c r="AI100"/>
  <c r="AM100"/>
  <c r="AI99"/>
  <c r="AM99"/>
  <c r="AI98"/>
  <c r="AM98"/>
  <c r="AB97"/>
  <c r="V97"/>
  <c r="U97"/>
  <c r="AI96"/>
  <c r="AI95" s="1"/>
  <c r="AM96"/>
  <c r="AM95" s="1"/>
  <c r="AF95"/>
  <c r="AB95"/>
  <c r="Y95"/>
  <c r="V95"/>
  <c r="U95"/>
  <c r="AI94"/>
  <c r="AI93" s="1"/>
  <c r="AM94"/>
  <c r="AM93" s="1"/>
  <c r="AF93"/>
  <c r="AB93"/>
  <c r="Y93"/>
  <c r="V93"/>
  <c r="U93"/>
  <c r="AI92"/>
  <c r="AI91" s="1"/>
  <c r="AM92"/>
  <c r="AM91" s="1"/>
  <c r="AF91"/>
  <c r="AB91"/>
  <c r="Y91"/>
  <c r="V91"/>
  <c r="U91"/>
  <c r="AI90"/>
  <c r="AM90"/>
  <c r="AI89"/>
  <c r="AM89"/>
  <c r="AI88"/>
  <c r="AM88"/>
  <c r="AI87"/>
  <c r="AM87"/>
  <c r="AI86"/>
  <c r="AM86"/>
  <c r="AI85"/>
  <c r="AM85"/>
  <c r="AF84"/>
  <c r="AB84"/>
  <c r="Y84"/>
  <c r="V84"/>
  <c r="U84"/>
  <c r="AI83"/>
  <c r="AI82"/>
  <c r="AB81"/>
  <c r="Y81"/>
  <c r="U81"/>
  <c r="AI80"/>
  <c r="AM80"/>
  <c r="AI79"/>
  <c r="AM79"/>
  <c r="AI78"/>
  <c r="AM78"/>
  <c r="AF77"/>
  <c r="AB77"/>
  <c r="Y77"/>
  <c r="V77"/>
  <c r="U77"/>
  <c r="V74"/>
  <c r="V73" s="1"/>
  <c r="AI72"/>
  <c r="AI71" s="1"/>
  <c r="AI70" s="1"/>
  <c r="AM72"/>
  <c r="AM71" s="1"/>
  <c r="AM70" s="1"/>
  <c r="AF71"/>
  <c r="AF70" s="1"/>
  <c r="AB71"/>
  <c r="Y71"/>
  <c r="Y70" s="1"/>
  <c r="V71"/>
  <c r="V70" s="1"/>
  <c r="U71"/>
  <c r="U70" s="1"/>
  <c r="AB70"/>
  <c r="AI69"/>
  <c r="AM69"/>
  <c r="AI68"/>
  <c r="AM68"/>
  <c r="AF67"/>
  <c r="AB67"/>
  <c r="Y67"/>
  <c r="U67"/>
  <c r="AI66"/>
  <c r="AM66"/>
  <c r="AI65"/>
  <c r="AB64"/>
  <c r="Y64"/>
  <c r="V64"/>
  <c r="U64"/>
  <c r="AI62"/>
  <c r="AI61"/>
  <c r="AI60"/>
  <c r="AI59"/>
  <c r="AI58"/>
  <c r="AI57"/>
  <c r="AB56"/>
  <c r="AB55" s="1"/>
  <c r="U56"/>
  <c r="U55" s="1"/>
  <c r="AJ54"/>
  <c r="AJ53" s="1"/>
  <c r="AI54"/>
  <c r="AI53" s="1"/>
  <c r="AC53"/>
  <c r="AB53"/>
  <c r="Y53"/>
  <c r="V53"/>
  <c r="U53"/>
  <c r="AI52"/>
  <c r="AI51"/>
  <c r="AB50"/>
  <c r="V50"/>
  <c r="U50"/>
  <c r="AI49"/>
  <c r="AI48" s="1"/>
  <c r="AB48"/>
  <c r="V48"/>
  <c r="U48"/>
  <c r="AI47"/>
  <c r="AI46"/>
  <c r="AB45"/>
  <c r="V45"/>
  <c r="U45"/>
  <c r="AI44"/>
  <c r="AI43"/>
  <c r="AB42"/>
  <c r="U42"/>
  <c r="AI41"/>
  <c r="AI40"/>
  <c r="AB39"/>
  <c r="V39"/>
  <c r="U39"/>
  <c r="AI38"/>
  <c r="AI37" s="1"/>
  <c r="AB37"/>
  <c r="Y37"/>
  <c r="V37"/>
  <c r="U37"/>
  <c r="AI36"/>
  <c r="AI35" s="1"/>
  <c r="AC35"/>
  <c r="AB35"/>
  <c r="Y35"/>
  <c r="V35"/>
  <c r="U35"/>
  <c r="AJ33"/>
  <c r="AI33"/>
  <c r="AI32"/>
  <c r="AI31"/>
  <c r="AJ30"/>
  <c r="AI30"/>
  <c r="AI29"/>
  <c r="AI28"/>
  <c r="AJ27"/>
  <c r="AI27"/>
  <c r="AI26"/>
  <c r="AI25"/>
  <c r="AB24"/>
  <c r="U24"/>
  <c r="AI23"/>
  <c r="AI22" s="1"/>
  <c r="AB22"/>
  <c r="Y22"/>
  <c r="U22"/>
  <c r="AJ20"/>
  <c r="AJ19" s="1"/>
  <c r="AJ18" s="1"/>
  <c r="AI20"/>
  <c r="AI19" s="1"/>
  <c r="AI18" s="1"/>
  <c r="AC19"/>
  <c r="AC18" s="1"/>
  <c r="AB19"/>
  <c r="Y19"/>
  <c r="Y18" s="1"/>
  <c r="V19"/>
  <c r="V18" s="1"/>
  <c r="U19"/>
  <c r="U18" s="1"/>
  <c r="AB18"/>
  <c r="AI17"/>
  <c r="AJ16"/>
  <c r="AI16"/>
  <c r="AI15"/>
  <c r="AJ14"/>
  <c r="AI14"/>
  <c r="AC13"/>
  <c r="AB13"/>
  <c r="Y13"/>
  <c r="Y12" s="1"/>
  <c r="U13"/>
  <c r="U12" s="1"/>
  <c r="AC12"/>
  <c r="AB12"/>
  <c r="AI11"/>
  <c r="AI10"/>
  <c r="AB9"/>
  <c r="Y9"/>
  <c r="U9"/>
  <c r="AI8"/>
  <c r="AI7"/>
  <c r="AB6"/>
  <c r="U6"/>
  <c r="U5" s="1"/>
  <c r="BK122" l="1"/>
  <c r="GH106"/>
  <c r="FW106"/>
  <c r="IS106"/>
  <c r="IV122"/>
  <c r="IR122"/>
  <c r="FM106"/>
  <c r="ER106"/>
  <c r="CF122"/>
  <c r="FB106"/>
  <c r="HC106"/>
  <c r="HW122"/>
  <c r="IZ106"/>
  <c r="JV92"/>
  <c r="CX50"/>
  <c r="JC122"/>
  <c r="CC97"/>
  <c r="FE34"/>
  <c r="DZ122"/>
  <c r="EU122"/>
  <c r="IA122"/>
  <c r="HF122"/>
  <c r="BO122"/>
  <c r="KA54"/>
  <c r="JV65"/>
  <c r="JQ80"/>
  <c r="BH5"/>
  <c r="CG5"/>
  <c r="CX84"/>
  <c r="DP24"/>
  <c r="DP21" s="1"/>
  <c r="EK84"/>
  <c r="FF114"/>
  <c r="AJ29"/>
  <c r="DO76"/>
  <c r="DL76"/>
  <c r="GY114"/>
  <c r="GY24"/>
  <c r="GY21" s="1"/>
  <c r="HQ107"/>
  <c r="HQ106" s="1"/>
  <c r="IL63"/>
  <c r="IL107"/>
  <c r="IL106" s="1"/>
  <c r="IO81"/>
  <c r="IZ122"/>
  <c r="JH24"/>
  <c r="JH21" s="1"/>
  <c r="JE5"/>
  <c r="AT122"/>
  <c r="FP122"/>
  <c r="GK122"/>
  <c r="CJ122"/>
  <c r="DE122"/>
  <c r="JH106"/>
  <c r="JH76"/>
  <c r="JE84"/>
  <c r="JD122"/>
  <c r="JH34"/>
  <c r="JW105"/>
  <c r="IS76"/>
  <c r="JE76"/>
  <c r="JE122" s="1"/>
  <c r="JL67"/>
  <c r="JH5"/>
  <c r="JM19"/>
  <c r="JM18" s="1"/>
  <c r="JR61"/>
  <c r="IO5"/>
  <c r="IK76"/>
  <c r="IK122" s="1"/>
  <c r="JV113"/>
  <c r="HC34"/>
  <c r="IO34"/>
  <c r="EK106"/>
  <c r="BY34"/>
  <c r="BD76"/>
  <c r="GH63"/>
  <c r="GV114"/>
  <c r="HX63"/>
  <c r="ID122"/>
  <c r="FZ34"/>
  <c r="JI42"/>
  <c r="JL81"/>
  <c r="BH97"/>
  <c r="AJ10"/>
  <c r="IO76"/>
  <c r="IE122"/>
  <c r="IL34"/>
  <c r="DS63"/>
  <c r="FF24"/>
  <c r="FF21" s="1"/>
  <c r="JJ77"/>
  <c r="BE106"/>
  <c r="IL76"/>
  <c r="IL5"/>
  <c r="AC9"/>
  <c r="AJ11"/>
  <c r="AF81"/>
  <c r="AF104"/>
  <c r="JN29"/>
  <c r="KA29" s="1"/>
  <c r="JV94"/>
  <c r="JQ89"/>
  <c r="JQ118"/>
  <c r="BE63"/>
  <c r="EK114"/>
  <c r="GA34"/>
  <c r="GA106"/>
  <c r="BR122"/>
  <c r="GR34"/>
  <c r="HT81"/>
  <c r="HT76" s="1"/>
  <c r="HI122"/>
  <c r="IH122"/>
  <c r="V9"/>
  <c r="AJ23"/>
  <c r="AJ22" s="1"/>
  <c r="AJ25"/>
  <c r="AM82"/>
  <c r="AM81" s="1"/>
  <c r="AF102"/>
  <c r="AM105"/>
  <c r="AM104" s="1"/>
  <c r="JZ23"/>
  <c r="JV72"/>
  <c r="JR75"/>
  <c r="JR74" s="1"/>
  <c r="JR73" s="1"/>
  <c r="JJ23"/>
  <c r="JJ22" s="1"/>
  <c r="JJ43"/>
  <c r="JW43" s="1"/>
  <c r="JL97"/>
  <c r="FE76"/>
  <c r="FE122" s="1"/>
  <c r="EC122"/>
  <c r="DO34"/>
  <c r="AM103"/>
  <c r="AM102" s="1"/>
  <c r="KA75"/>
  <c r="BH114"/>
  <c r="FW76"/>
  <c r="GY5"/>
  <c r="HB122"/>
  <c r="JQ96"/>
  <c r="JQ95" s="1"/>
  <c r="JQ116"/>
  <c r="IL21"/>
  <c r="HX76"/>
  <c r="IO24"/>
  <c r="IO21" s="1"/>
  <c r="IO106"/>
  <c r="JW20"/>
  <c r="JW65"/>
  <c r="BH63"/>
  <c r="CC81"/>
  <c r="CC76" s="1"/>
  <c r="CG34"/>
  <c r="CX63"/>
  <c r="DP106"/>
  <c r="KA49"/>
  <c r="JI104"/>
  <c r="JV49"/>
  <c r="BH42"/>
  <c r="CX107"/>
  <c r="CX106" s="1"/>
  <c r="GY81"/>
  <c r="HJ122"/>
  <c r="HQ34"/>
  <c r="HT21"/>
  <c r="AB5"/>
  <c r="HQ63"/>
  <c r="HT39"/>
  <c r="HT34" s="1"/>
  <c r="HM76"/>
  <c r="EG76"/>
  <c r="JM42"/>
  <c r="JI45"/>
  <c r="GV63"/>
  <c r="HC21"/>
  <c r="HQ13"/>
  <c r="HQ12" s="1"/>
  <c r="AI115"/>
  <c r="JQ83"/>
  <c r="JL39"/>
  <c r="JL45"/>
  <c r="JQ47"/>
  <c r="HT5"/>
  <c r="JM6"/>
  <c r="JQ14"/>
  <c r="JT30"/>
  <c r="HP122"/>
  <c r="HQ84"/>
  <c r="HQ76" s="1"/>
  <c r="JM77"/>
  <c r="HC76"/>
  <c r="HQ21"/>
  <c r="HT106"/>
  <c r="AJ52"/>
  <c r="AM101"/>
  <c r="AM97" s="1"/>
  <c r="JN23"/>
  <c r="JN22" s="1"/>
  <c r="AJ47"/>
  <c r="JP83"/>
  <c r="JV108"/>
  <c r="JV111"/>
  <c r="JT49"/>
  <c r="JT48" s="1"/>
  <c r="JI102"/>
  <c r="JR113"/>
  <c r="JR112" s="1"/>
  <c r="BL63"/>
  <c r="GY13"/>
  <c r="GY12" s="1"/>
  <c r="Y24"/>
  <c r="Y21" s="1"/>
  <c r="AJ31"/>
  <c r="Y56"/>
  <c r="Y55" s="1"/>
  <c r="AF97"/>
  <c r="JR27"/>
  <c r="JQ29"/>
  <c r="JI84"/>
  <c r="JL84"/>
  <c r="JN115"/>
  <c r="V81"/>
  <c r="V76" s="1"/>
  <c r="BH24"/>
  <c r="CG63"/>
  <c r="EK34"/>
  <c r="CM122"/>
  <c r="GY107"/>
  <c r="GY106" s="1"/>
  <c r="GU76"/>
  <c r="GU122" s="1"/>
  <c r="GG122"/>
  <c r="JZ8"/>
  <c r="JW49"/>
  <c r="KA92"/>
  <c r="JQ43"/>
  <c r="JR120"/>
  <c r="JM67"/>
  <c r="JI81"/>
  <c r="BH81"/>
  <c r="BH45"/>
  <c r="BH34" s="1"/>
  <c r="CU106"/>
  <c r="DS24"/>
  <c r="DA122"/>
  <c r="FF63"/>
  <c r="JM45"/>
  <c r="JL42"/>
  <c r="JI97"/>
  <c r="JL119"/>
  <c r="JQ121"/>
  <c r="DO63"/>
  <c r="JJ9"/>
  <c r="JT40"/>
  <c r="JQ68"/>
  <c r="JJ45"/>
  <c r="JR36"/>
  <c r="JR35" s="1"/>
  <c r="JR49"/>
  <c r="JR48" s="1"/>
  <c r="JI67"/>
  <c r="JI63" s="1"/>
  <c r="JN95"/>
  <c r="JQ100"/>
  <c r="JI115"/>
  <c r="JT16"/>
  <c r="JQ17"/>
  <c r="JQ32"/>
  <c r="JI39"/>
  <c r="JT58"/>
  <c r="JQ59"/>
  <c r="JR62"/>
  <c r="JJ67"/>
  <c r="JJ63" s="1"/>
  <c r="JJ82"/>
  <c r="JJ97"/>
  <c r="JJ115"/>
  <c r="CC5"/>
  <c r="CU63"/>
  <c r="DB63"/>
  <c r="DS5"/>
  <c r="FB76"/>
  <c r="GN122"/>
  <c r="JZ14"/>
  <c r="JW36"/>
  <c r="JV68"/>
  <c r="JV100"/>
  <c r="KA116"/>
  <c r="JM13"/>
  <c r="JM12" s="1"/>
  <c r="JI95"/>
  <c r="JQ8"/>
  <c r="JJ13"/>
  <c r="JJ12" s="1"/>
  <c r="JL115"/>
  <c r="CU114"/>
  <c r="AJ57"/>
  <c r="DS13"/>
  <c r="DS12" s="1"/>
  <c r="JV82"/>
  <c r="JV116"/>
  <c r="JQ62"/>
  <c r="JT66"/>
  <c r="JQ69"/>
  <c r="JR80"/>
  <c r="JQ82"/>
  <c r="JT88"/>
  <c r="JQ90"/>
  <c r="JT92"/>
  <c r="JT91" s="1"/>
  <c r="JQ94"/>
  <c r="JQ93" s="1"/>
  <c r="JT99"/>
  <c r="JT113"/>
  <c r="JT112" s="1"/>
  <c r="JT120"/>
  <c r="EN39"/>
  <c r="EN34" s="1"/>
  <c r="GD24"/>
  <c r="GD21" s="1"/>
  <c r="GV9"/>
  <c r="GV5" s="1"/>
  <c r="JI119"/>
  <c r="JT61"/>
  <c r="JV8"/>
  <c r="JW14"/>
  <c r="KA113"/>
  <c r="JI9"/>
  <c r="JQ51"/>
  <c r="JR66"/>
  <c r="JR78"/>
  <c r="JM81"/>
  <c r="JM93"/>
  <c r="JT27"/>
  <c r="JR30"/>
  <c r="FI107"/>
  <c r="FI106" s="1"/>
  <c r="GO122"/>
  <c r="GV84"/>
  <c r="GV76" s="1"/>
  <c r="JI56"/>
  <c r="JI55" s="1"/>
  <c r="GY97"/>
  <c r="GV34"/>
  <c r="JV32"/>
  <c r="JV38"/>
  <c r="GV24"/>
  <c r="GV21" s="1"/>
  <c r="GH76"/>
  <c r="JV43"/>
  <c r="JV46"/>
  <c r="JW68"/>
  <c r="JZ105"/>
  <c r="JN19"/>
  <c r="JN18" s="1"/>
  <c r="JN37"/>
  <c r="JQ41"/>
  <c r="JI53"/>
  <c r="JQ54"/>
  <c r="JQ53" s="1"/>
  <c r="JQ108"/>
  <c r="JT7"/>
  <c r="JR33"/>
  <c r="JR38"/>
  <c r="JR37" s="1"/>
  <c r="JJ39"/>
  <c r="JR47"/>
  <c r="GY34"/>
  <c r="JV17"/>
  <c r="JV20"/>
  <c r="JV41"/>
  <c r="JV51"/>
  <c r="JV59"/>
  <c r="JQ11"/>
  <c r="JQ20"/>
  <c r="JQ19" s="1"/>
  <c r="GV106"/>
  <c r="JR40"/>
  <c r="GA63"/>
  <c r="JL77"/>
  <c r="BA122"/>
  <c r="AB63"/>
  <c r="JQ49"/>
  <c r="JQ48" s="1"/>
  <c r="JQ57"/>
  <c r="JQ58"/>
  <c r="FL122"/>
  <c r="JR69"/>
  <c r="AI9"/>
  <c r="AI97"/>
  <c r="Y106"/>
  <c r="GA21"/>
  <c r="BE114"/>
  <c r="JL56"/>
  <c r="JL55" s="1"/>
  <c r="DH122"/>
  <c r="JL6"/>
  <c r="JL5" s="1"/>
  <c r="JR16"/>
  <c r="JI24"/>
  <c r="JQ26"/>
  <c r="JQ78"/>
  <c r="JT79"/>
  <c r="JQ85"/>
  <c r="JR88"/>
  <c r="JR99"/>
  <c r="JR117"/>
  <c r="EJ122"/>
  <c r="JR7"/>
  <c r="JQ33"/>
  <c r="JT36"/>
  <c r="JT35" s="1"/>
  <c r="JQ38"/>
  <c r="JQ37" s="1"/>
  <c r="JQ44"/>
  <c r="JQ46"/>
  <c r="JQ45" s="1"/>
  <c r="JQ52"/>
  <c r="JR58"/>
  <c r="BZ76"/>
  <c r="DO122"/>
  <c r="DV122"/>
  <c r="EN63"/>
  <c r="EK24"/>
  <c r="EK21" s="1"/>
  <c r="CC56"/>
  <c r="CC55" s="1"/>
  <c r="JR14"/>
  <c r="JR20"/>
  <c r="JR19" s="1"/>
  <c r="JQ60"/>
  <c r="JQ61"/>
  <c r="JQ65"/>
  <c r="JT85"/>
  <c r="JQ87"/>
  <c r="JQ88"/>
  <c r="JT96"/>
  <c r="JT95" s="1"/>
  <c r="JQ111"/>
  <c r="JQ110" s="1"/>
  <c r="JT116"/>
  <c r="JQ117"/>
  <c r="JQ115" s="1"/>
  <c r="JT118"/>
  <c r="BV122"/>
  <c r="EQ122"/>
  <c r="JW8"/>
  <c r="JJ6"/>
  <c r="AB34"/>
  <c r="AI119"/>
  <c r="FI97"/>
  <c r="FI76" s="1"/>
  <c r="FW122"/>
  <c r="V106"/>
  <c r="AM108"/>
  <c r="AM107" s="1"/>
  <c r="AM106" s="1"/>
  <c r="AF110"/>
  <c r="AF106" s="1"/>
  <c r="KA14"/>
  <c r="JW30"/>
  <c r="JW33"/>
  <c r="JZ51"/>
  <c r="JW54"/>
  <c r="JZ62"/>
  <c r="JW72"/>
  <c r="JW117"/>
  <c r="JM37"/>
  <c r="JM110"/>
  <c r="BZ63"/>
  <c r="CQ122"/>
  <c r="DP5"/>
  <c r="FS122"/>
  <c r="GA84"/>
  <c r="GA76" s="1"/>
  <c r="KA27"/>
  <c r="JZ33"/>
  <c r="JZ43"/>
  <c r="JW62"/>
  <c r="JV78"/>
  <c r="KA80"/>
  <c r="JZ90"/>
  <c r="JW111"/>
  <c r="JW113"/>
  <c r="JM48"/>
  <c r="JR54"/>
  <c r="JR53" s="1"/>
  <c r="JQ105"/>
  <c r="JQ104" s="1"/>
  <c r="AW122"/>
  <c r="CU5"/>
  <c r="CU84"/>
  <c r="CU76" s="1"/>
  <c r="CX5"/>
  <c r="DP84"/>
  <c r="DP76" s="1"/>
  <c r="DP63"/>
  <c r="GA5"/>
  <c r="JQ103"/>
  <c r="AI77"/>
  <c r="AB21"/>
  <c r="AB114"/>
  <c r="U76"/>
  <c r="JJ119"/>
  <c r="JW121"/>
  <c r="AX122"/>
  <c r="CC63"/>
  <c r="CC34"/>
  <c r="BZ34"/>
  <c r="CU34"/>
  <c r="DP34"/>
  <c r="DI122"/>
  <c r="ER34"/>
  <c r="GD76"/>
  <c r="FZ76"/>
  <c r="FZ122" s="1"/>
  <c r="U106"/>
  <c r="EY122"/>
  <c r="FT122"/>
  <c r="JR116"/>
  <c r="JP115"/>
  <c r="JR118"/>
  <c r="JM119"/>
  <c r="BE42"/>
  <c r="BE34" s="1"/>
  <c r="CN122"/>
  <c r="DS97"/>
  <c r="FF42"/>
  <c r="FF34" s="1"/>
  <c r="JW38"/>
  <c r="JW51"/>
  <c r="JQ25"/>
  <c r="JQ30"/>
  <c r="JJ37"/>
  <c r="JM56"/>
  <c r="JQ7"/>
  <c r="JI6"/>
  <c r="JT14"/>
  <c r="JL13"/>
  <c r="JI13"/>
  <c r="JQ15"/>
  <c r="JV15"/>
  <c r="JT20"/>
  <c r="JL19"/>
  <c r="JV23"/>
  <c r="JQ23"/>
  <c r="JI22"/>
  <c r="JQ27"/>
  <c r="JV27"/>
  <c r="JM24"/>
  <c r="JM21" s="1"/>
  <c r="JQ28"/>
  <c r="JT33"/>
  <c r="JZ36"/>
  <c r="JQ36"/>
  <c r="JM35"/>
  <c r="JT38"/>
  <c r="JM39"/>
  <c r="JZ40"/>
  <c r="JQ40"/>
  <c r="JQ39" s="1"/>
  <c r="JT47"/>
  <c r="JT54"/>
  <c r="JP53"/>
  <c r="JR59"/>
  <c r="JJ56"/>
  <c r="JT59"/>
  <c r="JM64"/>
  <c r="JZ65"/>
  <c r="JQ66"/>
  <c r="JZ66"/>
  <c r="JT69"/>
  <c r="JM71"/>
  <c r="JM70" s="1"/>
  <c r="JZ72"/>
  <c r="JI77"/>
  <c r="JI76" s="1"/>
  <c r="JV79"/>
  <c r="JN77"/>
  <c r="KA79"/>
  <c r="JR79"/>
  <c r="JR77" s="1"/>
  <c r="JJ84"/>
  <c r="JW85"/>
  <c r="JQ86"/>
  <c r="JM84"/>
  <c r="JT90"/>
  <c r="JJ93"/>
  <c r="JW94"/>
  <c r="JJ95"/>
  <c r="JR96"/>
  <c r="JP95"/>
  <c r="JQ98"/>
  <c r="JM97"/>
  <c r="JZ98"/>
  <c r="JZ99"/>
  <c r="JQ99"/>
  <c r="JW100"/>
  <c r="JR100"/>
  <c r="JT100"/>
  <c r="JQ101"/>
  <c r="JZ101"/>
  <c r="JQ102"/>
  <c r="JV7"/>
  <c r="JV25"/>
  <c r="JV26"/>
  <c r="JZ28"/>
  <c r="JZ29"/>
  <c r="JW46"/>
  <c r="JR85"/>
  <c r="KA7"/>
  <c r="KA16"/>
  <c r="JW41"/>
  <c r="JQ16"/>
  <c r="JT62"/>
  <c r="JQ72"/>
  <c r="JT78"/>
  <c r="JQ79"/>
  <c r="JM91"/>
  <c r="JQ92"/>
  <c r="JZ103"/>
  <c r="JZ111"/>
  <c r="JW116"/>
  <c r="JQ109"/>
  <c r="JM112"/>
  <c r="JQ113"/>
  <c r="JQ120"/>
  <c r="GD42"/>
  <c r="GD34" s="1"/>
  <c r="JM102"/>
  <c r="JM115"/>
  <c r="JM114" s="1"/>
  <c r="FM76"/>
  <c r="JZ108"/>
  <c r="JZ117"/>
  <c r="JW118"/>
  <c r="JQ18"/>
  <c r="JR92"/>
  <c r="JR91" s="1"/>
  <c r="ER76"/>
  <c r="FI5"/>
  <c r="FF84"/>
  <c r="FF76" s="1"/>
  <c r="FF56"/>
  <c r="FF55" s="1"/>
  <c r="FI39"/>
  <c r="FI34" s="1"/>
  <c r="EX122"/>
  <c r="FI21"/>
  <c r="JQ81"/>
  <c r="EN97"/>
  <c r="EN76" s="1"/>
  <c r="JI106"/>
  <c r="EK76"/>
  <c r="EN21"/>
  <c r="DW76"/>
  <c r="ED122"/>
  <c r="JR90"/>
  <c r="DL122"/>
  <c r="DB76"/>
  <c r="DS21"/>
  <c r="DS76"/>
  <c r="DS42"/>
  <c r="DS34" s="1"/>
  <c r="CT122"/>
  <c r="CG76"/>
  <c r="CX24"/>
  <c r="CX21" s="1"/>
  <c r="CX97"/>
  <c r="CX76" s="1"/>
  <c r="CX34"/>
  <c r="JT117"/>
  <c r="CC24"/>
  <c r="CC21" s="1"/>
  <c r="BS122"/>
  <c r="BY122"/>
  <c r="BL76"/>
  <c r="BD122"/>
  <c r="AP122"/>
  <c r="BH21"/>
  <c r="BE84"/>
  <c r="BE76" s="1"/>
  <c r="AQ34"/>
  <c r="JQ10"/>
  <c r="AQ76"/>
  <c r="AQ21"/>
  <c r="BE21"/>
  <c r="AF114"/>
  <c r="AJ9"/>
  <c r="JP119"/>
  <c r="JT121"/>
  <c r="JT111"/>
  <c r="JT110" s="1"/>
  <c r="JP110"/>
  <c r="AB106"/>
  <c r="JT109"/>
  <c r="JP107"/>
  <c r="JT108"/>
  <c r="JP104"/>
  <c r="JT105"/>
  <c r="JP102"/>
  <c r="JT103"/>
  <c r="JT101"/>
  <c r="JT98"/>
  <c r="JP97"/>
  <c r="JP93"/>
  <c r="JT94"/>
  <c r="JT89"/>
  <c r="JT87"/>
  <c r="JT86"/>
  <c r="JP84"/>
  <c r="AB76"/>
  <c r="AI84"/>
  <c r="JT83"/>
  <c r="JT82"/>
  <c r="JP81"/>
  <c r="JP77"/>
  <c r="JT80"/>
  <c r="JP71"/>
  <c r="JT72"/>
  <c r="JT68"/>
  <c r="JP67"/>
  <c r="JP64"/>
  <c r="JT65"/>
  <c r="JT60"/>
  <c r="JR57"/>
  <c r="KA57"/>
  <c r="KA52"/>
  <c r="JR52"/>
  <c r="JR51"/>
  <c r="KA51"/>
  <c r="JN50"/>
  <c r="JR46"/>
  <c r="JN45"/>
  <c r="KA46"/>
  <c r="JN44"/>
  <c r="KA44" s="1"/>
  <c r="KA43"/>
  <c r="JR43"/>
  <c r="JR41"/>
  <c r="KA41"/>
  <c r="JN39"/>
  <c r="AI39"/>
  <c r="KA32"/>
  <c r="JR32"/>
  <c r="AC24"/>
  <c r="AC21" s="1"/>
  <c r="JR31"/>
  <c r="KA31"/>
  <c r="AI24"/>
  <c r="AI21" s="1"/>
  <c r="JR28"/>
  <c r="KA28"/>
  <c r="KA26"/>
  <c r="JR26"/>
  <c r="JR25"/>
  <c r="KA25"/>
  <c r="KA23"/>
  <c r="JR17"/>
  <c r="KA17"/>
  <c r="JR15"/>
  <c r="JN13"/>
  <c r="KA15"/>
  <c r="AI13"/>
  <c r="AI12" s="1"/>
  <c r="KA11"/>
  <c r="JR11"/>
  <c r="KA10"/>
  <c r="JR10"/>
  <c r="JN9"/>
  <c r="JM9"/>
  <c r="JP8"/>
  <c r="AM119"/>
  <c r="AI107"/>
  <c r="AI106" s="1"/>
  <c r="JL107"/>
  <c r="AI81"/>
  <c r="U63"/>
  <c r="AI67"/>
  <c r="AM67"/>
  <c r="AI64"/>
  <c r="Y63"/>
  <c r="AI50"/>
  <c r="AI45"/>
  <c r="AI42"/>
  <c r="U34"/>
  <c r="JQ31"/>
  <c r="JJ24"/>
  <c r="JL24"/>
  <c r="JW26"/>
  <c r="U21"/>
  <c r="AI6"/>
  <c r="AI5" s="1"/>
  <c r="AM84"/>
  <c r="Y76"/>
  <c r="AM77"/>
  <c r="JL63"/>
  <c r="JJ106"/>
  <c r="JR18"/>
  <c r="AI56"/>
  <c r="AI55" s="1"/>
  <c r="AJ17"/>
  <c r="AJ28"/>
  <c r="AJ32"/>
  <c r="AF6"/>
  <c r="U114"/>
  <c r="AJ41"/>
  <c r="AJ36"/>
  <c r="AJ35" s="1"/>
  <c r="V34"/>
  <c r="AJ38"/>
  <c r="AJ37" s="1"/>
  <c r="AC37"/>
  <c r="AJ51"/>
  <c r="AJ50" s="1"/>
  <c r="AC50"/>
  <c r="Y39"/>
  <c r="AJ40"/>
  <c r="AC39"/>
  <c r="Y42"/>
  <c r="AJ43"/>
  <c r="AJ42" s="1"/>
  <c r="AC42"/>
  <c r="Y45"/>
  <c r="AJ46"/>
  <c r="AC45"/>
  <c r="AJ49"/>
  <c r="AJ48" s="1"/>
  <c r="AC48"/>
  <c r="JP10"/>
  <c r="AM16"/>
  <c r="JP23"/>
  <c r="JP25"/>
  <c r="JP26"/>
  <c r="JP28"/>
  <c r="JP29"/>
  <c r="AM30"/>
  <c r="JP31"/>
  <c r="JP41"/>
  <c r="JP43"/>
  <c r="JP44"/>
  <c r="JP46"/>
  <c r="JP51"/>
  <c r="Y114"/>
  <c r="JP52"/>
  <c r="JP57"/>
  <c r="AJ59"/>
  <c r="AJ61"/>
  <c r="AJ62"/>
  <c r="JN68"/>
  <c r="JN72"/>
  <c r="AJ79"/>
  <c r="JN82"/>
  <c r="JN83"/>
  <c r="JN86"/>
  <c r="AJ88"/>
  <c r="JN89"/>
  <c r="JN94"/>
  <c r="JN98"/>
  <c r="JN101"/>
  <c r="JN103"/>
  <c r="JN105"/>
  <c r="JN108"/>
  <c r="JN109"/>
  <c r="JN111"/>
  <c r="JN121"/>
  <c r="AM26"/>
  <c r="AM27"/>
  <c r="AM28"/>
  <c r="AM29"/>
  <c r="AM31"/>
  <c r="AM33"/>
  <c r="AM47"/>
  <c r="AM115"/>
  <c r="AM52"/>
  <c r="AM58"/>
  <c r="AM59"/>
  <c r="AM60"/>
  <c r="AM61"/>
  <c r="AM62"/>
  <c r="AJ80"/>
  <c r="AJ83"/>
  <c r="AJ86"/>
  <c r="AJ89"/>
  <c r="AJ90"/>
  <c r="AJ99"/>
  <c r="AJ100"/>
  <c r="AJ101"/>
  <c r="AJ117"/>
  <c r="AJ118"/>
  <c r="AJ8"/>
  <c r="AM7"/>
  <c r="AM6" s="1"/>
  <c r="Y6"/>
  <c r="Y5" s="1"/>
  <c r="JJ42" l="1"/>
  <c r="JQ9"/>
  <c r="GR122"/>
  <c r="AF76"/>
  <c r="GH122"/>
  <c r="HM122"/>
  <c r="HX122"/>
  <c r="BL122"/>
  <c r="DB122"/>
  <c r="DW122"/>
  <c r="FM122"/>
  <c r="FB122"/>
  <c r="EG122"/>
  <c r="IS122"/>
  <c r="JQ97"/>
  <c r="BH76"/>
  <c r="JH122"/>
  <c r="JI5"/>
  <c r="IL122"/>
  <c r="IO122"/>
  <c r="JR29"/>
  <c r="JT119"/>
  <c r="AI114"/>
  <c r="JN24"/>
  <c r="JN21" s="1"/>
  <c r="JQ77"/>
  <c r="JI114"/>
  <c r="JR23"/>
  <c r="JR22" s="1"/>
  <c r="JQ119"/>
  <c r="GY76"/>
  <c r="GY122" s="1"/>
  <c r="JW23"/>
  <c r="JQ107"/>
  <c r="JQ67"/>
  <c r="JJ5"/>
  <c r="ER122"/>
  <c r="HC122"/>
  <c r="BZ122"/>
  <c r="AB122"/>
  <c r="JR115"/>
  <c r="JM106"/>
  <c r="JI21"/>
  <c r="JJ114"/>
  <c r="JQ13"/>
  <c r="JQ12" s="1"/>
  <c r="JL34"/>
  <c r="JQ6"/>
  <c r="JQ5" s="1"/>
  <c r="JL76"/>
  <c r="HT122"/>
  <c r="JQ114"/>
  <c r="JQ64"/>
  <c r="JQ50"/>
  <c r="HQ122"/>
  <c r="JQ42"/>
  <c r="AJ45"/>
  <c r="CG122"/>
  <c r="FF122"/>
  <c r="JQ56"/>
  <c r="JQ55" s="1"/>
  <c r="JI34"/>
  <c r="JL114"/>
  <c r="DP122"/>
  <c r="CU122"/>
  <c r="AI76"/>
  <c r="JQ84"/>
  <c r="GA122"/>
  <c r="JM34"/>
  <c r="JM76"/>
  <c r="EK122"/>
  <c r="BH122"/>
  <c r="CC122"/>
  <c r="JJ81"/>
  <c r="JJ76" s="1"/>
  <c r="JW82"/>
  <c r="GV122"/>
  <c r="GD122"/>
  <c r="AI63"/>
  <c r="BE122"/>
  <c r="DS122"/>
  <c r="JR95"/>
  <c r="JT53"/>
  <c r="JL18"/>
  <c r="JI12"/>
  <c r="JJ55"/>
  <c r="JQ35"/>
  <c r="JT19"/>
  <c r="JL12"/>
  <c r="JM63"/>
  <c r="JT37"/>
  <c r="JQ22"/>
  <c r="JM55"/>
  <c r="JQ112"/>
  <c r="JQ91"/>
  <c r="JQ71"/>
  <c r="FI122"/>
  <c r="EN122"/>
  <c r="CX122"/>
  <c r="JT115"/>
  <c r="JT64"/>
  <c r="AQ122"/>
  <c r="JJ21"/>
  <c r="JR45"/>
  <c r="JT81"/>
  <c r="JT107"/>
  <c r="JT97"/>
  <c r="JT84"/>
  <c r="JN42"/>
  <c r="JR24"/>
  <c r="JR13"/>
  <c r="JR12" s="1"/>
  <c r="JR9"/>
  <c r="JR121"/>
  <c r="KA121"/>
  <c r="JN119"/>
  <c r="AM114"/>
  <c r="JP114"/>
  <c r="JR111"/>
  <c r="KA111"/>
  <c r="JN110"/>
  <c r="AJ109"/>
  <c r="KA109"/>
  <c r="JR109"/>
  <c r="KA108"/>
  <c r="JR108"/>
  <c r="JN107"/>
  <c r="JP106"/>
  <c r="JR105"/>
  <c r="KA105"/>
  <c r="JN104"/>
  <c r="JT104"/>
  <c r="JT102"/>
  <c r="JR103"/>
  <c r="JN102"/>
  <c r="KA103"/>
  <c r="JR101"/>
  <c r="KA101"/>
  <c r="JR98"/>
  <c r="JN97"/>
  <c r="KA98"/>
  <c r="JT93"/>
  <c r="JR94"/>
  <c r="JN93"/>
  <c r="KA94"/>
  <c r="KA89"/>
  <c r="JR89"/>
  <c r="AJ87"/>
  <c r="JN87"/>
  <c r="JN84" s="1"/>
  <c r="KA86"/>
  <c r="JR86"/>
  <c r="KA83"/>
  <c r="JR83"/>
  <c r="JR82"/>
  <c r="JN81"/>
  <c r="KA82"/>
  <c r="JT77"/>
  <c r="JP76"/>
  <c r="JP70"/>
  <c r="KA72"/>
  <c r="JR72"/>
  <c r="JN71"/>
  <c r="JT71"/>
  <c r="JT67"/>
  <c r="JR68"/>
  <c r="JN67"/>
  <c r="KA68"/>
  <c r="AJ65"/>
  <c r="JN65"/>
  <c r="JP63"/>
  <c r="AJ60"/>
  <c r="JN60"/>
  <c r="JT57"/>
  <c r="JP56"/>
  <c r="JT52"/>
  <c r="JP50"/>
  <c r="JT51"/>
  <c r="JR50"/>
  <c r="JT46"/>
  <c r="JP45"/>
  <c r="JT44"/>
  <c r="JR44"/>
  <c r="AM44"/>
  <c r="JT43"/>
  <c r="JP42"/>
  <c r="AI34"/>
  <c r="AI122" s="1"/>
  <c r="JT41"/>
  <c r="JP39"/>
  <c r="AM41"/>
  <c r="JR39"/>
  <c r="AM32"/>
  <c r="JP32"/>
  <c r="JP24" s="1"/>
  <c r="JT31"/>
  <c r="JT29"/>
  <c r="JT28"/>
  <c r="JT26"/>
  <c r="JT25"/>
  <c r="JP22"/>
  <c r="JT23"/>
  <c r="AM17"/>
  <c r="JP17"/>
  <c r="JN12"/>
  <c r="AM15"/>
  <c r="JP15"/>
  <c r="AM11"/>
  <c r="JP11"/>
  <c r="JP9" s="1"/>
  <c r="JM5"/>
  <c r="JT10"/>
  <c r="AC6"/>
  <c r="AC5" s="1"/>
  <c r="JN8"/>
  <c r="JT8"/>
  <c r="JP6"/>
  <c r="JL106"/>
  <c r="JJ34"/>
  <c r="JQ24"/>
  <c r="U122"/>
  <c r="JL21"/>
  <c r="AM76"/>
  <c r="AJ39"/>
  <c r="AJ34" s="1"/>
  <c r="AJ26"/>
  <c r="AJ24" s="1"/>
  <c r="AJ21" s="1"/>
  <c r="V24"/>
  <c r="V21" s="1"/>
  <c r="V13"/>
  <c r="V12" s="1"/>
  <c r="AJ15"/>
  <c r="AJ13" s="1"/>
  <c r="AJ12" s="1"/>
  <c r="V56"/>
  <c r="V55" s="1"/>
  <c r="AF19"/>
  <c r="AF18" s="1"/>
  <c r="AM20"/>
  <c r="AM19" s="1"/>
  <c r="AM18" s="1"/>
  <c r="AF13"/>
  <c r="AF12" s="1"/>
  <c r="AM14"/>
  <c r="AF9"/>
  <c r="AF5" s="1"/>
  <c r="AM10"/>
  <c r="AM9" s="1"/>
  <c r="AM5" s="1"/>
  <c r="Y34"/>
  <c r="AJ58"/>
  <c r="AC56"/>
  <c r="AC55" s="1"/>
  <c r="AC34"/>
  <c r="AJ120"/>
  <c r="AC119"/>
  <c r="AC112"/>
  <c r="AJ113"/>
  <c r="AJ112" s="1"/>
  <c r="AJ105"/>
  <c r="AJ104" s="1"/>
  <c r="AC104"/>
  <c r="AJ96"/>
  <c r="AJ95" s="1"/>
  <c r="AC95"/>
  <c r="AJ92"/>
  <c r="AJ91" s="1"/>
  <c r="AC91"/>
  <c r="AJ85"/>
  <c r="AC84"/>
  <c r="AJ82"/>
  <c r="AJ81" s="1"/>
  <c r="AC81"/>
  <c r="AJ75"/>
  <c r="AJ74" s="1"/>
  <c r="AJ73" s="1"/>
  <c r="AC74"/>
  <c r="AC73" s="1"/>
  <c r="AC64"/>
  <c r="AJ66"/>
  <c r="AF53"/>
  <c r="AM54"/>
  <c r="AM53" s="1"/>
  <c r="AF50"/>
  <c r="AM51"/>
  <c r="AM50" s="1"/>
  <c r="AF37"/>
  <c r="AM38"/>
  <c r="AM37" s="1"/>
  <c r="AF24"/>
  <c r="AM25"/>
  <c r="AM24" s="1"/>
  <c r="AJ116"/>
  <c r="AJ115" s="1"/>
  <c r="AC115"/>
  <c r="AJ111"/>
  <c r="AJ110" s="1"/>
  <c r="AC110"/>
  <c r="AJ108"/>
  <c r="AJ107" s="1"/>
  <c r="AC107"/>
  <c r="AJ103"/>
  <c r="AJ102" s="1"/>
  <c r="AC102"/>
  <c r="AJ98"/>
  <c r="AJ97" s="1"/>
  <c r="AC97"/>
  <c r="AJ94"/>
  <c r="AJ93" s="1"/>
  <c r="AC93"/>
  <c r="AJ78"/>
  <c r="AJ77" s="1"/>
  <c r="AC77"/>
  <c r="AJ72"/>
  <c r="AJ71" s="1"/>
  <c r="AJ70" s="1"/>
  <c r="AC71"/>
  <c r="AC70" s="1"/>
  <c r="AJ68"/>
  <c r="AC67"/>
  <c r="AM65"/>
  <c r="AM64" s="1"/>
  <c r="AM63" s="1"/>
  <c r="AF64"/>
  <c r="AF63" s="1"/>
  <c r="AM57"/>
  <c r="AM56" s="1"/>
  <c r="AM55" s="1"/>
  <c r="AF56"/>
  <c r="AF55" s="1"/>
  <c r="AM49"/>
  <c r="AM48" s="1"/>
  <c r="AF48"/>
  <c r="AM46"/>
  <c r="AM45" s="1"/>
  <c r="AF45"/>
  <c r="AM43"/>
  <c r="AF42"/>
  <c r="AM40"/>
  <c r="AM39" s="1"/>
  <c r="AF39"/>
  <c r="AM36"/>
  <c r="AM35" s="1"/>
  <c r="AF35"/>
  <c r="AM23"/>
  <c r="AM22" s="1"/>
  <c r="AF22"/>
  <c r="AJ7"/>
  <c r="AJ6" s="1"/>
  <c r="AJ5" s="1"/>
  <c r="V6"/>
  <c r="V5" s="1"/>
  <c r="Y122" l="1"/>
  <c r="AJ84"/>
  <c r="AJ76" s="1"/>
  <c r="JT114"/>
  <c r="AM42"/>
  <c r="AM34" s="1"/>
  <c r="JQ63"/>
  <c r="JI122"/>
  <c r="JM122"/>
  <c r="JQ34"/>
  <c r="JQ76"/>
  <c r="AC114"/>
  <c r="JQ70"/>
  <c r="JQ106"/>
  <c r="JT18"/>
  <c r="JL122"/>
  <c r="JT63"/>
  <c r="JT106"/>
  <c r="AM13"/>
  <c r="AM12" s="1"/>
  <c r="AJ64"/>
  <c r="AJ56"/>
  <c r="AJ55" s="1"/>
  <c r="JN34"/>
  <c r="JN114"/>
  <c r="JR119"/>
  <c r="JR110"/>
  <c r="JN106"/>
  <c r="JR107"/>
  <c r="JR104"/>
  <c r="JT76"/>
  <c r="JR102"/>
  <c r="JR97"/>
  <c r="JR93"/>
  <c r="KA87"/>
  <c r="JR87"/>
  <c r="AC76"/>
  <c r="JN76"/>
  <c r="JR81"/>
  <c r="JR71"/>
  <c r="JT70"/>
  <c r="JN70"/>
  <c r="JR67"/>
  <c r="JR65"/>
  <c r="JN64"/>
  <c r="KA65"/>
  <c r="JR60"/>
  <c r="KA60"/>
  <c r="JN56"/>
  <c r="JT56"/>
  <c r="JP55"/>
  <c r="JT50"/>
  <c r="JT45"/>
  <c r="JR42"/>
  <c r="JT42"/>
  <c r="JT39"/>
  <c r="JP34"/>
  <c r="JT32"/>
  <c r="JP21"/>
  <c r="JR21"/>
  <c r="JT22"/>
  <c r="JT17"/>
  <c r="JT15"/>
  <c r="JP13"/>
  <c r="JP5"/>
  <c r="JT11"/>
  <c r="JT6"/>
  <c r="JR8"/>
  <c r="JN6"/>
  <c r="JN5" s="1"/>
  <c r="KA8"/>
  <c r="JJ122"/>
  <c r="JQ21"/>
  <c r="AC106"/>
  <c r="AF34"/>
  <c r="AF21"/>
  <c r="AJ106"/>
  <c r="AM21"/>
  <c r="AC63"/>
  <c r="JT24" l="1"/>
  <c r="JT21" s="1"/>
  <c r="JR114"/>
  <c r="JR106"/>
  <c r="JR84"/>
  <c r="AC122"/>
  <c r="JR70"/>
  <c r="JN63"/>
  <c r="JR64"/>
  <c r="JN55"/>
  <c r="JR56"/>
  <c r="JT55"/>
  <c r="JR34"/>
  <c r="JT34"/>
  <c r="JP12"/>
  <c r="JT13"/>
  <c r="JT9"/>
  <c r="JR6"/>
  <c r="JR5" s="1"/>
  <c r="JQ122"/>
  <c r="AF122"/>
  <c r="AM122"/>
  <c r="JT5" l="1"/>
  <c r="JN122"/>
  <c r="JR76"/>
  <c r="JR63"/>
  <c r="JR55"/>
  <c r="JP122"/>
  <c r="JT12"/>
  <c r="JR122" l="1"/>
  <c r="JT122"/>
  <c r="R121" l="1"/>
  <c r="KE121" s="1"/>
  <c r="Q121"/>
  <c r="KD121" s="1"/>
  <c r="R120"/>
  <c r="KE120" s="1"/>
  <c r="Q120"/>
  <c r="KD120" s="1"/>
  <c r="R118"/>
  <c r="KE118" s="1"/>
  <c r="Q118"/>
  <c r="KD118" s="1"/>
  <c r="R117"/>
  <c r="KE117" s="1"/>
  <c r="Q117"/>
  <c r="KD117" s="1"/>
  <c r="R116"/>
  <c r="KE116" s="1"/>
  <c r="Q116"/>
  <c r="KD116" s="1"/>
  <c r="P121"/>
  <c r="KC121" s="1"/>
  <c r="P120"/>
  <c r="KC120" s="1"/>
  <c r="P118"/>
  <c r="KC118" s="1"/>
  <c r="P117"/>
  <c r="KC117" s="1"/>
  <c r="P116"/>
  <c r="KC116" s="1"/>
  <c r="L121"/>
  <c r="JY121" s="1"/>
  <c r="L120"/>
  <c r="JY120" s="1"/>
  <c r="L118"/>
  <c r="JY118" s="1"/>
  <c r="L117"/>
  <c r="JY117" s="1"/>
  <c r="L116"/>
  <c r="JY116" s="1"/>
  <c r="N119"/>
  <c r="KA119" s="1"/>
  <c r="M119"/>
  <c r="JZ119" s="1"/>
  <c r="J119"/>
  <c r="JW119" s="1"/>
  <c r="I119"/>
  <c r="JV119" s="1"/>
  <c r="N115"/>
  <c r="KA115" s="1"/>
  <c r="M115"/>
  <c r="JZ115" s="1"/>
  <c r="J115"/>
  <c r="I115"/>
  <c r="N112"/>
  <c r="KA112" s="1"/>
  <c r="M112"/>
  <c r="JZ112" s="1"/>
  <c r="J112"/>
  <c r="JW112" s="1"/>
  <c r="I112"/>
  <c r="JV112" s="1"/>
  <c r="N110"/>
  <c r="KA110" s="1"/>
  <c r="M110"/>
  <c r="JZ110" s="1"/>
  <c r="J110"/>
  <c r="JW110" s="1"/>
  <c r="I110"/>
  <c r="JV110" s="1"/>
  <c r="N107"/>
  <c r="KA107" s="1"/>
  <c r="M107"/>
  <c r="JZ107" s="1"/>
  <c r="J107"/>
  <c r="JW107" s="1"/>
  <c r="I107"/>
  <c r="M106" l="1"/>
  <c r="JZ106" s="1"/>
  <c r="Q119"/>
  <c r="KD119" s="1"/>
  <c r="L119"/>
  <c r="JY119" s="1"/>
  <c r="J106"/>
  <c r="JW106" s="1"/>
  <c r="M114"/>
  <c r="JZ114" s="1"/>
  <c r="P115"/>
  <c r="R119"/>
  <c r="KE119" s="1"/>
  <c r="N114"/>
  <c r="KA114" s="1"/>
  <c r="R115"/>
  <c r="I106"/>
  <c r="JV106" s="1"/>
  <c r="JV107"/>
  <c r="T117"/>
  <c r="KG117" s="1"/>
  <c r="L115"/>
  <c r="Q115"/>
  <c r="P119"/>
  <c r="KC119" s="1"/>
  <c r="T116"/>
  <c r="T121"/>
  <c r="KG121" s="1"/>
  <c r="KC115"/>
  <c r="T120"/>
  <c r="T118"/>
  <c r="KG118" s="1"/>
  <c r="N106"/>
  <c r="KA106" s="1"/>
  <c r="I114"/>
  <c r="JV114" s="1"/>
  <c r="JV115"/>
  <c r="J114"/>
  <c r="JW114" s="1"/>
  <c r="JW115"/>
  <c r="R113"/>
  <c r="Q113"/>
  <c r="R111"/>
  <c r="Q111"/>
  <c r="R109"/>
  <c r="KE109" s="1"/>
  <c r="Q109"/>
  <c r="KD109" s="1"/>
  <c r="R108"/>
  <c r="Q108"/>
  <c r="P113"/>
  <c r="P111"/>
  <c r="P109"/>
  <c r="KC109" s="1"/>
  <c r="P108"/>
  <c r="L113"/>
  <c r="L111"/>
  <c r="L109"/>
  <c r="L108"/>
  <c r="R114" l="1"/>
  <c r="KE114" s="1"/>
  <c r="KE115"/>
  <c r="T108"/>
  <c r="JY108"/>
  <c r="L107"/>
  <c r="KD108"/>
  <c r="Q107"/>
  <c r="T109"/>
  <c r="KG109" s="1"/>
  <c r="JY109"/>
  <c r="KE111"/>
  <c r="R110"/>
  <c r="KE110" s="1"/>
  <c r="T111"/>
  <c r="JY111"/>
  <c r="L110"/>
  <c r="JY110" s="1"/>
  <c r="KC111"/>
  <c r="P110"/>
  <c r="KC110" s="1"/>
  <c r="KD113"/>
  <c r="Q112"/>
  <c r="KD112" s="1"/>
  <c r="KG120"/>
  <c r="T119"/>
  <c r="KG119" s="1"/>
  <c r="P114"/>
  <c r="KC114" s="1"/>
  <c r="KD115"/>
  <c r="Q114"/>
  <c r="KD114" s="1"/>
  <c r="T113"/>
  <c r="JY113"/>
  <c r="L112"/>
  <c r="JY112" s="1"/>
  <c r="KC113"/>
  <c r="P112"/>
  <c r="KC112" s="1"/>
  <c r="KE113"/>
  <c r="R112"/>
  <c r="KE112" s="1"/>
  <c r="L114"/>
  <c r="JY114" s="1"/>
  <c r="JY115"/>
  <c r="KD111"/>
  <c r="Q110"/>
  <c r="KD110" s="1"/>
  <c r="KG116"/>
  <c r="T115"/>
  <c r="KC108"/>
  <c r="P107"/>
  <c r="KE108"/>
  <c r="R107"/>
  <c r="R105"/>
  <c r="KE105" s="1"/>
  <c r="Q105"/>
  <c r="KD105" s="1"/>
  <c r="R103"/>
  <c r="KE103" s="1"/>
  <c r="Q103"/>
  <c r="KD103" s="1"/>
  <c r="R101"/>
  <c r="KE101" s="1"/>
  <c r="Q101"/>
  <c r="KD101" s="1"/>
  <c r="R100"/>
  <c r="KE100" s="1"/>
  <c r="Q100"/>
  <c r="KD100" s="1"/>
  <c r="R99"/>
  <c r="KE99" s="1"/>
  <c r="Q99"/>
  <c r="KD99" s="1"/>
  <c r="R98"/>
  <c r="KE98" s="1"/>
  <c r="Q98"/>
  <c r="KD98" s="1"/>
  <c r="R96"/>
  <c r="KE96" s="1"/>
  <c r="Q96"/>
  <c r="KD96" s="1"/>
  <c r="R94"/>
  <c r="KE94" s="1"/>
  <c r="Q94"/>
  <c r="KD94" s="1"/>
  <c r="R92"/>
  <c r="KE92" s="1"/>
  <c r="Q92"/>
  <c r="KD92" s="1"/>
  <c r="R90"/>
  <c r="KE90" s="1"/>
  <c r="Q90"/>
  <c r="KD90" s="1"/>
  <c r="R89"/>
  <c r="KE89" s="1"/>
  <c r="Q89"/>
  <c r="KD89" s="1"/>
  <c r="R88"/>
  <c r="KE88" s="1"/>
  <c r="Q88"/>
  <c r="KD88" s="1"/>
  <c r="R87"/>
  <c r="KE87" s="1"/>
  <c r="Q87"/>
  <c r="KD87" s="1"/>
  <c r="R86"/>
  <c r="KE86" s="1"/>
  <c r="Q86"/>
  <c r="KD86" s="1"/>
  <c r="R85"/>
  <c r="KE85" s="1"/>
  <c r="Q85"/>
  <c r="KD85" s="1"/>
  <c r="R83"/>
  <c r="KE83" s="1"/>
  <c r="Q83"/>
  <c r="KD83" s="1"/>
  <c r="R82"/>
  <c r="KE82" s="1"/>
  <c r="Q82"/>
  <c r="KD82" s="1"/>
  <c r="R80"/>
  <c r="KE80" s="1"/>
  <c r="Q80"/>
  <c r="KD80" s="1"/>
  <c r="R79"/>
  <c r="KE79" s="1"/>
  <c r="Q79"/>
  <c r="KD79" s="1"/>
  <c r="R78"/>
  <c r="KE78" s="1"/>
  <c r="Q78"/>
  <c r="KD78" s="1"/>
  <c r="P105"/>
  <c r="KC105" s="1"/>
  <c r="P103"/>
  <c r="KC103" s="1"/>
  <c r="P101"/>
  <c r="KC101" s="1"/>
  <c r="P100"/>
  <c r="KC100" s="1"/>
  <c r="P99"/>
  <c r="KC99" s="1"/>
  <c r="P98"/>
  <c r="KC98" s="1"/>
  <c r="P96"/>
  <c r="KC96" s="1"/>
  <c r="P94"/>
  <c r="KC94" s="1"/>
  <c r="P92"/>
  <c r="KC92" s="1"/>
  <c r="P90"/>
  <c r="KC90" s="1"/>
  <c r="P89"/>
  <c r="KC89" s="1"/>
  <c r="P88"/>
  <c r="KC88" s="1"/>
  <c r="P87"/>
  <c r="KC87" s="1"/>
  <c r="P86"/>
  <c r="KC86" s="1"/>
  <c r="P85"/>
  <c r="KC85" s="1"/>
  <c r="P83"/>
  <c r="KC83" s="1"/>
  <c r="P82"/>
  <c r="KC82" s="1"/>
  <c r="P80"/>
  <c r="KC80" s="1"/>
  <c r="P79"/>
  <c r="KC79" s="1"/>
  <c r="P78"/>
  <c r="KC78" s="1"/>
  <c r="L105"/>
  <c r="JY105" s="1"/>
  <c r="L103"/>
  <c r="JY103" s="1"/>
  <c r="L101"/>
  <c r="L100"/>
  <c r="L99"/>
  <c r="L98"/>
  <c r="L96"/>
  <c r="JY96" s="1"/>
  <c r="L94"/>
  <c r="JY94" s="1"/>
  <c r="L92"/>
  <c r="JY92" s="1"/>
  <c r="L90"/>
  <c r="L89"/>
  <c r="L88"/>
  <c r="L87"/>
  <c r="L86"/>
  <c r="L85"/>
  <c r="L83"/>
  <c r="L82"/>
  <c r="L80"/>
  <c r="L79"/>
  <c r="L78"/>
  <c r="N97"/>
  <c r="KA97" s="1"/>
  <c r="M97"/>
  <c r="JZ97" s="1"/>
  <c r="J97"/>
  <c r="JW97" s="1"/>
  <c r="I97"/>
  <c r="JV97" s="1"/>
  <c r="N84"/>
  <c r="KA84" s="1"/>
  <c r="M84"/>
  <c r="JZ84" s="1"/>
  <c r="J84"/>
  <c r="JW84" s="1"/>
  <c r="I84"/>
  <c r="JV84" s="1"/>
  <c r="R104"/>
  <c r="KE104" s="1"/>
  <c r="P104"/>
  <c r="KC104" s="1"/>
  <c r="N104"/>
  <c r="KA104" s="1"/>
  <c r="M104"/>
  <c r="JZ104" s="1"/>
  <c r="J104"/>
  <c r="JW104" s="1"/>
  <c r="I104"/>
  <c r="JV104" s="1"/>
  <c r="Q102"/>
  <c r="KD102" s="1"/>
  <c r="N102"/>
  <c r="KA102" s="1"/>
  <c r="M102"/>
  <c r="JZ102" s="1"/>
  <c r="J102"/>
  <c r="JW102" s="1"/>
  <c r="I102"/>
  <c r="JV102" s="1"/>
  <c r="R95"/>
  <c r="KE95" s="1"/>
  <c r="N95"/>
  <c r="KA95" s="1"/>
  <c r="M95"/>
  <c r="JZ95" s="1"/>
  <c r="J95"/>
  <c r="JW95" s="1"/>
  <c r="I95"/>
  <c r="JV95" s="1"/>
  <c r="Q93"/>
  <c r="KD93" s="1"/>
  <c r="P93"/>
  <c r="KC93" s="1"/>
  <c r="N93"/>
  <c r="KA93" s="1"/>
  <c r="M93"/>
  <c r="JZ93" s="1"/>
  <c r="J93"/>
  <c r="JW93" s="1"/>
  <c r="I93"/>
  <c r="JV93" s="1"/>
  <c r="R91"/>
  <c r="KE91" s="1"/>
  <c r="Q91"/>
  <c r="KD91" s="1"/>
  <c r="N91"/>
  <c r="KA91" s="1"/>
  <c r="M91"/>
  <c r="JZ91" s="1"/>
  <c r="L91"/>
  <c r="JY91" s="1"/>
  <c r="J91"/>
  <c r="JW91" s="1"/>
  <c r="I91"/>
  <c r="JV91" s="1"/>
  <c r="N81"/>
  <c r="KA81" s="1"/>
  <c r="M81"/>
  <c r="JZ81" s="1"/>
  <c r="L81"/>
  <c r="JY81" s="1"/>
  <c r="J81"/>
  <c r="JW81" s="1"/>
  <c r="I81"/>
  <c r="JV81" s="1"/>
  <c r="R77"/>
  <c r="N77"/>
  <c r="M77"/>
  <c r="JZ77" s="1"/>
  <c r="J77"/>
  <c r="I77"/>
  <c r="Q77" l="1"/>
  <c r="KD77" s="1"/>
  <c r="R81"/>
  <c r="KE81" s="1"/>
  <c r="Q104"/>
  <c r="KD104" s="1"/>
  <c r="R93"/>
  <c r="KE93" s="1"/>
  <c r="R102"/>
  <c r="KE102" s="1"/>
  <c r="P97"/>
  <c r="KC97" s="1"/>
  <c r="Q81"/>
  <c r="KD81" s="1"/>
  <c r="P95"/>
  <c r="KC95" s="1"/>
  <c r="Q97"/>
  <c r="KD97" s="1"/>
  <c r="P81"/>
  <c r="KC81" s="1"/>
  <c r="P91"/>
  <c r="KC91" s="1"/>
  <c r="L104"/>
  <c r="JY104" s="1"/>
  <c r="Q84"/>
  <c r="KD84" s="1"/>
  <c r="L102"/>
  <c r="JY102" s="1"/>
  <c r="P84"/>
  <c r="KC84" s="1"/>
  <c r="L77"/>
  <c r="JY77" s="1"/>
  <c r="L97"/>
  <c r="JY97" s="1"/>
  <c r="T92"/>
  <c r="T105"/>
  <c r="KG105" s="1"/>
  <c r="M76"/>
  <c r="JZ76" s="1"/>
  <c r="T85"/>
  <c r="JY85"/>
  <c r="J76"/>
  <c r="JW76" s="1"/>
  <c r="JW77"/>
  <c r="KE77"/>
  <c r="L93"/>
  <c r="JY93" s="1"/>
  <c r="L84"/>
  <c r="JY84" s="1"/>
  <c r="T80"/>
  <c r="KG80" s="1"/>
  <c r="JY80"/>
  <c r="P77"/>
  <c r="L95"/>
  <c r="JY95" s="1"/>
  <c r="Q95"/>
  <c r="P102"/>
  <c r="KC102" s="1"/>
  <c r="R84"/>
  <c r="KE84" s="1"/>
  <c r="R97"/>
  <c r="KE97" s="1"/>
  <c r="T82"/>
  <c r="JY82"/>
  <c r="T87"/>
  <c r="KG87" s="1"/>
  <c r="JY87"/>
  <c r="T99"/>
  <c r="KG99" s="1"/>
  <c r="JY99"/>
  <c r="T94"/>
  <c r="KC107"/>
  <c r="P106"/>
  <c r="KC106" s="1"/>
  <c r="T78"/>
  <c r="KG78" s="1"/>
  <c r="JY78"/>
  <c r="T83"/>
  <c r="KG83" s="1"/>
  <c r="JY83"/>
  <c r="T88"/>
  <c r="KG88" s="1"/>
  <c r="JY88"/>
  <c r="T100"/>
  <c r="KG100" s="1"/>
  <c r="JY100"/>
  <c r="L106"/>
  <c r="JY106" s="1"/>
  <c r="JY107"/>
  <c r="T79"/>
  <c r="KG79" s="1"/>
  <c r="JY79"/>
  <c r="T89"/>
  <c r="KG89" s="1"/>
  <c r="JY89"/>
  <c r="T101"/>
  <c r="KG101" s="1"/>
  <c r="JY101"/>
  <c r="T103"/>
  <c r="R106"/>
  <c r="KE106" s="1"/>
  <c r="KE107"/>
  <c r="KG115"/>
  <c r="T114"/>
  <c r="KG114" s="1"/>
  <c r="KG113"/>
  <c r="T112"/>
  <c r="KG112" s="1"/>
  <c r="KG111"/>
  <c r="T110"/>
  <c r="KG110" s="1"/>
  <c r="I76"/>
  <c r="JV76" s="1"/>
  <c r="JV77"/>
  <c r="N76"/>
  <c r="KA76" s="1"/>
  <c r="KA77"/>
  <c r="T86"/>
  <c r="KG86" s="1"/>
  <c r="JY86"/>
  <c r="T90"/>
  <c r="KG90" s="1"/>
  <c r="JY90"/>
  <c r="T98"/>
  <c r="KG98" s="1"/>
  <c r="JY98"/>
  <c r="T96"/>
  <c r="KD107"/>
  <c r="Q106"/>
  <c r="KD106" s="1"/>
  <c r="KG108"/>
  <c r="T107"/>
  <c r="M75"/>
  <c r="I75"/>
  <c r="R75"/>
  <c r="Q75"/>
  <c r="N74"/>
  <c r="KA74" s="1"/>
  <c r="M74"/>
  <c r="J74"/>
  <c r="I74"/>
  <c r="FL75" l="1"/>
  <c r="IR75"/>
  <c r="HW75"/>
  <c r="HB75"/>
  <c r="GG75"/>
  <c r="EQ75"/>
  <c r="DV75"/>
  <c r="DA75"/>
  <c r="CF75"/>
  <c r="BK75"/>
  <c r="AP75"/>
  <c r="U75"/>
  <c r="L75"/>
  <c r="IY75"/>
  <c r="ID75"/>
  <c r="HI75"/>
  <c r="GN75"/>
  <c r="EX75"/>
  <c r="EC75"/>
  <c r="DH75"/>
  <c r="CM75"/>
  <c r="BR75"/>
  <c r="AW75"/>
  <c r="FS75"/>
  <c r="AB75"/>
  <c r="P75"/>
  <c r="T104"/>
  <c r="KG104" s="1"/>
  <c r="Q74"/>
  <c r="I73"/>
  <c r="KG92"/>
  <c r="T91"/>
  <c r="KG91" s="1"/>
  <c r="N73"/>
  <c r="KA73" s="1"/>
  <c r="M73"/>
  <c r="T97"/>
  <c r="KG97" s="1"/>
  <c r="KG94"/>
  <c r="T93"/>
  <c r="KG93" s="1"/>
  <c r="T77"/>
  <c r="KG77" s="1"/>
  <c r="KG103"/>
  <c r="T102"/>
  <c r="KG102" s="1"/>
  <c r="P76"/>
  <c r="KC76" s="1"/>
  <c r="KC77"/>
  <c r="L76"/>
  <c r="JY76" s="1"/>
  <c r="J73"/>
  <c r="JW73" s="1"/>
  <c r="JW74"/>
  <c r="KG107"/>
  <c r="T106"/>
  <c r="KG106" s="1"/>
  <c r="KG96"/>
  <c r="T95"/>
  <c r="KG95" s="1"/>
  <c r="T81"/>
  <c r="KG81" s="1"/>
  <c r="KG82"/>
  <c r="KD95"/>
  <c r="Q76"/>
  <c r="KD76" s="1"/>
  <c r="R76"/>
  <c r="KE76" s="1"/>
  <c r="T84"/>
  <c r="KG84" s="1"/>
  <c r="KG85"/>
  <c r="P74"/>
  <c r="R74"/>
  <c r="KE75"/>
  <c r="T75"/>
  <c r="L74"/>
  <c r="FS74" l="1"/>
  <c r="FS73" s="1"/>
  <c r="FW75"/>
  <c r="FW74" s="1"/>
  <c r="FW73" s="1"/>
  <c r="BV75"/>
  <c r="BV74" s="1"/>
  <c r="BV73" s="1"/>
  <c r="BR74"/>
  <c r="BR73" s="1"/>
  <c r="DL75"/>
  <c r="DL74" s="1"/>
  <c r="DL73" s="1"/>
  <c r="DH74"/>
  <c r="DH73" s="1"/>
  <c r="EX74"/>
  <c r="EX73" s="1"/>
  <c r="FB75"/>
  <c r="FB74" s="1"/>
  <c r="FB73" s="1"/>
  <c r="HM75"/>
  <c r="HM74" s="1"/>
  <c r="HM73" s="1"/>
  <c r="HI74"/>
  <c r="HI73" s="1"/>
  <c r="IY74"/>
  <c r="IY73" s="1"/>
  <c r="JC75"/>
  <c r="JC74" s="1"/>
  <c r="JC73" s="1"/>
  <c r="AP74"/>
  <c r="AP73" s="1"/>
  <c r="AT75"/>
  <c r="BD75"/>
  <c r="BD74" s="1"/>
  <c r="BD73" s="1"/>
  <c r="CJ75"/>
  <c r="CT75"/>
  <c r="CT74" s="1"/>
  <c r="CT73" s="1"/>
  <c r="CF74"/>
  <c r="CF73" s="1"/>
  <c r="DZ75"/>
  <c r="EJ75"/>
  <c r="EJ74" s="1"/>
  <c r="EJ73" s="1"/>
  <c r="DV74"/>
  <c r="DV73" s="1"/>
  <c r="GG74"/>
  <c r="GG73" s="1"/>
  <c r="GK75"/>
  <c r="GU75"/>
  <c r="GU74" s="1"/>
  <c r="GU73" s="1"/>
  <c r="IA75"/>
  <c r="IK75"/>
  <c r="IK74" s="1"/>
  <c r="IK73" s="1"/>
  <c r="HW74"/>
  <c r="HW73" s="1"/>
  <c r="FP75"/>
  <c r="FL74"/>
  <c r="FL73" s="1"/>
  <c r="FZ75"/>
  <c r="FZ74" s="1"/>
  <c r="FZ73" s="1"/>
  <c r="AF75"/>
  <c r="AB74"/>
  <c r="AB73" s="1"/>
  <c r="JM75"/>
  <c r="BA75"/>
  <c r="BA74" s="1"/>
  <c r="BA73" s="1"/>
  <c r="AW74"/>
  <c r="AW73" s="1"/>
  <c r="CQ75"/>
  <c r="CQ74" s="1"/>
  <c r="CQ73" s="1"/>
  <c r="CM74"/>
  <c r="CM73" s="1"/>
  <c r="EG75"/>
  <c r="EG74" s="1"/>
  <c r="EG73" s="1"/>
  <c r="EC74"/>
  <c r="EC73" s="1"/>
  <c r="GR75"/>
  <c r="GR74" s="1"/>
  <c r="GR73" s="1"/>
  <c r="GN74"/>
  <c r="GN73" s="1"/>
  <c r="IH75"/>
  <c r="IH74" s="1"/>
  <c r="IH73" s="1"/>
  <c r="ID74"/>
  <c r="ID73" s="1"/>
  <c r="Y75"/>
  <c r="JI75"/>
  <c r="U74"/>
  <c r="U73" s="1"/>
  <c r="AI75"/>
  <c r="AI74" s="1"/>
  <c r="AI73" s="1"/>
  <c r="BO75"/>
  <c r="BK74"/>
  <c r="BK73" s="1"/>
  <c r="BY75"/>
  <c r="BY74" s="1"/>
  <c r="BY73" s="1"/>
  <c r="DA74"/>
  <c r="DA73" s="1"/>
  <c r="DE75"/>
  <c r="DO75"/>
  <c r="DO74" s="1"/>
  <c r="DO73" s="1"/>
  <c r="EQ74"/>
  <c r="EQ73" s="1"/>
  <c r="EU75"/>
  <c r="FE75"/>
  <c r="FE74" s="1"/>
  <c r="FE73" s="1"/>
  <c r="HF75"/>
  <c r="HP75"/>
  <c r="HP74" s="1"/>
  <c r="HP73" s="1"/>
  <c r="HB74"/>
  <c r="HB73" s="1"/>
  <c r="IV75"/>
  <c r="JD75"/>
  <c r="JD74" s="1"/>
  <c r="JD73" s="1"/>
  <c r="IR74"/>
  <c r="IR73" s="1"/>
  <c r="Q73"/>
  <c r="T76"/>
  <c r="KG76" s="1"/>
  <c r="P73"/>
  <c r="L73"/>
  <c r="R73"/>
  <c r="KE73" s="1"/>
  <c r="KE74"/>
  <c r="T74"/>
  <c r="R72"/>
  <c r="Q72"/>
  <c r="KD72" s="1"/>
  <c r="P72"/>
  <c r="L72"/>
  <c r="N71"/>
  <c r="KA71" s="1"/>
  <c r="M71"/>
  <c r="JZ71" s="1"/>
  <c r="J71"/>
  <c r="I71"/>
  <c r="JV71" s="1"/>
  <c r="IV74" l="1"/>
  <c r="IV73" s="1"/>
  <c r="JH75"/>
  <c r="JH74" s="1"/>
  <c r="JH73" s="1"/>
  <c r="DE74"/>
  <c r="DE73" s="1"/>
  <c r="DS75"/>
  <c r="DS74" s="1"/>
  <c r="DS73" s="1"/>
  <c r="BO74"/>
  <c r="BO73" s="1"/>
  <c r="CC75"/>
  <c r="CC74" s="1"/>
  <c r="CC73" s="1"/>
  <c r="JL75"/>
  <c r="Y74"/>
  <c r="Y73" s="1"/>
  <c r="AM75"/>
  <c r="AM74" s="1"/>
  <c r="AM73" s="1"/>
  <c r="FP74"/>
  <c r="FP73" s="1"/>
  <c r="GD75"/>
  <c r="GD74" s="1"/>
  <c r="GD73" s="1"/>
  <c r="CJ74"/>
  <c r="CJ73" s="1"/>
  <c r="CX75"/>
  <c r="CX74" s="1"/>
  <c r="CX73" s="1"/>
  <c r="AT74"/>
  <c r="AT73" s="1"/>
  <c r="BH75"/>
  <c r="BH74" s="1"/>
  <c r="BH73" s="1"/>
  <c r="HF74"/>
  <c r="HF73" s="1"/>
  <c r="HT75"/>
  <c r="HT74" s="1"/>
  <c r="HT73" s="1"/>
  <c r="EU74"/>
  <c r="EU73" s="1"/>
  <c r="FI75"/>
  <c r="FI74" s="1"/>
  <c r="FI73" s="1"/>
  <c r="JI74"/>
  <c r="JV75"/>
  <c r="JQ75"/>
  <c r="JZ75"/>
  <c r="JM74"/>
  <c r="JP75"/>
  <c r="AF74"/>
  <c r="AF73" s="1"/>
  <c r="IA74"/>
  <c r="IA73" s="1"/>
  <c r="IO75"/>
  <c r="IO74" s="1"/>
  <c r="IO73" s="1"/>
  <c r="GK74"/>
  <c r="GK73" s="1"/>
  <c r="GY75"/>
  <c r="GY74" s="1"/>
  <c r="GY73" s="1"/>
  <c r="DZ74"/>
  <c r="DZ73" s="1"/>
  <c r="EN75"/>
  <c r="EN74" s="1"/>
  <c r="EN73" s="1"/>
  <c r="M70"/>
  <c r="JZ70" s="1"/>
  <c r="N70"/>
  <c r="KA70" s="1"/>
  <c r="P71"/>
  <c r="KC72"/>
  <c r="T73"/>
  <c r="Q71"/>
  <c r="R71"/>
  <c r="KE72"/>
  <c r="I70"/>
  <c r="JV70" s="1"/>
  <c r="J70"/>
  <c r="JW70" s="1"/>
  <c r="JW71"/>
  <c r="L71"/>
  <c r="JY72"/>
  <c r="T72"/>
  <c r="R69"/>
  <c r="KE69" s="1"/>
  <c r="Q69"/>
  <c r="KD69" s="1"/>
  <c r="R68"/>
  <c r="KE68" s="1"/>
  <c r="Q68"/>
  <c r="KD68" s="1"/>
  <c r="R66"/>
  <c r="KE66" s="1"/>
  <c r="Q66"/>
  <c r="KD66" s="1"/>
  <c r="R65"/>
  <c r="KE65" s="1"/>
  <c r="Q65"/>
  <c r="KD65" s="1"/>
  <c r="P69"/>
  <c r="KC69" s="1"/>
  <c r="P68"/>
  <c r="KC68" s="1"/>
  <c r="P66"/>
  <c r="KC66" s="1"/>
  <c r="P65"/>
  <c r="KC65" s="1"/>
  <c r="L69"/>
  <c r="L68"/>
  <c r="L66"/>
  <c r="L65"/>
  <c r="N67"/>
  <c r="KA67" s="1"/>
  <c r="M67"/>
  <c r="JZ67" s="1"/>
  <c r="J67"/>
  <c r="JW67" s="1"/>
  <c r="I67"/>
  <c r="JV67" s="1"/>
  <c r="N64"/>
  <c r="M64"/>
  <c r="JZ64" s="1"/>
  <c r="J64"/>
  <c r="JW64" s="1"/>
  <c r="I64"/>
  <c r="JP74" l="1"/>
  <c r="KC75"/>
  <c r="JM73"/>
  <c r="JZ73" s="1"/>
  <c r="JZ74"/>
  <c r="JQ74"/>
  <c r="KD75"/>
  <c r="JI73"/>
  <c r="JV73" s="1"/>
  <c r="JV74"/>
  <c r="JT75"/>
  <c r="JL74"/>
  <c r="JY75"/>
  <c r="L67"/>
  <c r="JY67" s="1"/>
  <c r="M63"/>
  <c r="JZ63" s="1"/>
  <c r="P67"/>
  <c r="KC67" s="1"/>
  <c r="J63"/>
  <c r="JW63" s="1"/>
  <c r="P64"/>
  <c r="KC64" s="1"/>
  <c r="R70"/>
  <c r="KE71"/>
  <c r="Q70"/>
  <c r="KD70" s="1"/>
  <c r="KD71"/>
  <c r="Q64"/>
  <c r="Q67"/>
  <c r="KD67" s="1"/>
  <c r="T68"/>
  <c r="KG68" s="1"/>
  <c r="JY68"/>
  <c r="T65"/>
  <c r="KG65" s="1"/>
  <c r="JY65"/>
  <c r="T71"/>
  <c r="KG72"/>
  <c r="T66"/>
  <c r="KG66" s="1"/>
  <c r="JY66"/>
  <c r="P70"/>
  <c r="KC70" s="1"/>
  <c r="KC71"/>
  <c r="L64"/>
  <c r="N63"/>
  <c r="KA63" s="1"/>
  <c r="KA64"/>
  <c r="R64"/>
  <c r="R67"/>
  <c r="KE67" s="1"/>
  <c r="T69"/>
  <c r="KG69" s="1"/>
  <c r="JY69"/>
  <c r="L70"/>
  <c r="JY70" s="1"/>
  <c r="JY71"/>
  <c r="I63"/>
  <c r="JV63" s="1"/>
  <c r="JV64"/>
  <c r="V119"/>
  <c r="V114" s="1"/>
  <c r="AJ121"/>
  <c r="AJ119" s="1"/>
  <c r="AJ114" s="1"/>
  <c r="V67"/>
  <c r="V63" s="1"/>
  <c r="AJ69"/>
  <c r="AJ67" s="1"/>
  <c r="AJ63" s="1"/>
  <c r="R62"/>
  <c r="KE62" s="1"/>
  <c r="Q62"/>
  <c r="KD62" s="1"/>
  <c r="R61"/>
  <c r="KE61" s="1"/>
  <c r="Q61"/>
  <c r="KD61" s="1"/>
  <c r="R60"/>
  <c r="KE60" s="1"/>
  <c r="Q60"/>
  <c r="KD60" s="1"/>
  <c r="R59"/>
  <c r="KE59" s="1"/>
  <c r="Q59"/>
  <c r="KD59" s="1"/>
  <c r="R58"/>
  <c r="KE58" s="1"/>
  <c r="Q58"/>
  <c r="KD58" s="1"/>
  <c r="R57"/>
  <c r="KE57" s="1"/>
  <c r="Q57"/>
  <c r="KD57" s="1"/>
  <c r="P62"/>
  <c r="KC62" s="1"/>
  <c r="P61"/>
  <c r="KC61" s="1"/>
  <c r="P60"/>
  <c r="KC60" s="1"/>
  <c r="P59"/>
  <c r="KC59" s="1"/>
  <c r="P58"/>
  <c r="KC58" s="1"/>
  <c r="P57"/>
  <c r="KC57" s="1"/>
  <c r="L62"/>
  <c r="L61"/>
  <c r="L60"/>
  <c r="L59"/>
  <c r="L58"/>
  <c r="L57"/>
  <c r="N56"/>
  <c r="KA56" s="1"/>
  <c r="M56"/>
  <c r="JZ56" s="1"/>
  <c r="J56"/>
  <c r="I56"/>
  <c r="JT74" l="1"/>
  <c r="KG75"/>
  <c r="JQ73"/>
  <c r="KD73" s="1"/>
  <c r="KD74"/>
  <c r="JP73"/>
  <c r="KC73" s="1"/>
  <c r="KC74"/>
  <c r="JL73"/>
  <c r="JY73" s="1"/>
  <c r="JY74"/>
  <c r="Q56"/>
  <c r="KD56" s="1"/>
  <c r="R56"/>
  <c r="KE56" s="1"/>
  <c r="L56"/>
  <c r="JY56" s="1"/>
  <c r="T67"/>
  <c r="KG67" s="1"/>
  <c r="P56"/>
  <c r="KC56" s="1"/>
  <c r="M55"/>
  <c r="JZ55" s="1"/>
  <c r="P63"/>
  <c r="KC63" s="1"/>
  <c r="I55"/>
  <c r="JV55" s="1"/>
  <c r="JV56"/>
  <c r="N55"/>
  <c r="KA55" s="1"/>
  <c r="T59"/>
  <c r="KG59" s="1"/>
  <c r="JY59"/>
  <c r="T70"/>
  <c r="KG70" s="1"/>
  <c r="KG71"/>
  <c r="J55"/>
  <c r="JW55" s="1"/>
  <c r="JW56"/>
  <c r="T60"/>
  <c r="KG60" s="1"/>
  <c r="JY60"/>
  <c r="T57"/>
  <c r="JY57"/>
  <c r="T61"/>
  <c r="KG61" s="1"/>
  <c r="JY61"/>
  <c r="L63"/>
  <c r="JY63" s="1"/>
  <c r="JY64"/>
  <c r="KD64"/>
  <c r="Q63"/>
  <c r="KD63" s="1"/>
  <c r="P55"/>
  <c r="KC55" s="1"/>
  <c r="T58"/>
  <c r="KG58" s="1"/>
  <c r="JY58"/>
  <c r="T62"/>
  <c r="KG62" s="1"/>
  <c r="JY62"/>
  <c r="T64"/>
  <c r="KG64" s="1"/>
  <c r="R63"/>
  <c r="KE63" s="1"/>
  <c r="KE64"/>
  <c r="KE70"/>
  <c r="V122"/>
  <c r="AJ122"/>
  <c r="P54"/>
  <c r="KC54" s="1"/>
  <c r="P52"/>
  <c r="KC52" s="1"/>
  <c r="P51"/>
  <c r="KC51" s="1"/>
  <c r="P49"/>
  <c r="KC49" s="1"/>
  <c r="P47"/>
  <c r="KC47" s="1"/>
  <c r="P46"/>
  <c r="KC46" s="1"/>
  <c r="P44"/>
  <c r="KC44" s="1"/>
  <c r="P43"/>
  <c r="KC43" s="1"/>
  <c r="P41"/>
  <c r="KC41" s="1"/>
  <c r="P40"/>
  <c r="KC40" s="1"/>
  <c r="P38"/>
  <c r="KC38" s="1"/>
  <c r="P36"/>
  <c r="KC36" s="1"/>
  <c r="L54"/>
  <c r="JY54" s="1"/>
  <c r="L52"/>
  <c r="JY52" s="1"/>
  <c r="L51"/>
  <c r="JY51" s="1"/>
  <c r="L49"/>
  <c r="JY49" s="1"/>
  <c r="L47"/>
  <c r="JY47" s="1"/>
  <c r="L46"/>
  <c r="JY46" s="1"/>
  <c r="L44"/>
  <c r="JY44" s="1"/>
  <c r="L43"/>
  <c r="JY43" s="1"/>
  <c r="L41"/>
  <c r="JY41" s="1"/>
  <c r="L40"/>
  <c r="JY40" s="1"/>
  <c r="L38"/>
  <c r="JY38" s="1"/>
  <c r="L36"/>
  <c r="JY36" s="1"/>
  <c r="T54"/>
  <c r="KG54" s="1"/>
  <c r="R54"/>
  <c r="KE54" s="1"/>
  <c r="Q54"/>
  <c r="KD54" s="1"/>
  <c r="R52"/>
  <c r="KE52" s="1"/>
  <c r="Q52"/>
  <c r="KD52" s="1"/>
  <c r="T51"/>
  <c r="KG51" s="1"/>
  <c r="R51"/>
  <c r="KE51" s="1"/>
  <c r="Q51"/>
  <c r="KD51" s="1"/>
  <c r="R49"/>
  <c r="KE49" s="1"/>
  <c r="Q49"/>
  <c r="KD49" s="1"/>
  <c r="R47"/>
  <c r="KE47" s="1"/>
  <c r="Q47"/>
  <c r="KD47" s="1"/>
  <c r="R46"/>
  <c r="KE46" s="1"/>
  <c r="Q46"/>
  <c r="KD46" s="1"/>
  <c r="R44"/>
  <c r="KE44" s="1"/>
  <c r="Q44"/>
  <c r="KD44" s="1"/>
  <c r="R43"/>
  <c r="KE43" s="1"/>
  <c r="Q43"/>
  <c r="KD43" s="1"/>
  <c r="R41"/>
  <c r="KE41" s="1"/>
  <c r="Q41"/>
  <c r="KD41" s="1"/>
  <c r="R40"/>
  <c r="KE40" s="1"/>
  <c r="Q40"/>
  <c r="KD40" s="1"/>
  <c r="R38"/>
  <c r="KE38" s="1"/>
  <c r="Q38"/>
  <c r="KD38" s="1"/>
  <c r="R36"/>
  <c r="KE36" s="1"/>
  <c r="Q36"/>
  <c r="KD36" s="1"/>
  <c r="N50"/>
  <c r="KA50" s="1"/>
  <c r="M50"/>
  <c r="JZ50" s="1"/>
  <c r="J50"/>
  <c r="JW50" s="1"/>
  <c r="I50"/>
  <c r="JV50" s="1"/>
  <c r="N45"/>
  <c r="KA45" s="1"/>
  <c r="M45"/>
  <c r="JZ45" s="1"/>
  <c r="J45"/>
  <c r="JW45" s="1"/>
  <c r="I45"/>
  <c r="JV45" s="1"/>
  <c r="N42"/>
  <c r="KA42" s="1"/>
  <c r="M42"/>
  <c r="JZ42" s="1"/>
  <c r="J42"/>
  <c r="JW42" s="1"/>
  <c r="I42"/>
  <c r="JV42" s="1"/>
  <c r="N39"/>
  <c r="KA39" s="1"/>
  <c r="M39"/>
  <c r="JZ39" s="1"/>
  <c r="J39"/>
  <c r="JW39" s="1"/>
  <c r="I39"/>
  <c r="JV39" s="1"/>
  <c r="P53"/>
  <c r="KC53" s="1"/>
  <c r="N53"/>
  <c r="KA53" s="1"/>
  <c r="M53"/>
  <c r="JZ53" s="1"/>
  <c r="J53"/>
  <c r="JW53" s="1"/>
  <c r="I53"/>
  <c r="JV53" s="1"/>
  <c r="N48"/>
  <c r="KA48" s="1"/>
  <c r="M48"/>
  <c r="JZ48" s="1"/>
  <c r="J48"/>
  <c r="JW48" s="1"/>
  <c r="I48"/>
  <c r="JV48" s="1"/>
  <c r="N37"/>
  <c r="KA37" s="1"/>
  <c r="M37"/>
  <c r="JZ37" s="1"/>
  <c r="J37"/>
  <c r="JW37" s="1"/>
  <c r="I37"/>
  <c r="JV37" s="1"/>
  <c r="N35"/>
  <c r="M35"/>
  <c r="JZ35" s="1"/>
  <c r="J35"/>
  <c r="JW35" s="1"/>
  <c r="I35"/>
  <c r="JV35" s="1"/>
  <c r="L45" l="1"/>
  <c r="JY45" s="1"/>
  <c r="JT73"/>
  <c r="KG73" s="1"/>
  <c r="KG74"/>
  <c r="L53"/>
  <c r="JY53" s="1"/>
  <c r="P39"/>
  <c r="KC39" s="1"/>
  <c r="P35"/>
  <c r="KC35" s="1"/>
  <c r="P48"/>
  <c r="KC48" s="1"/>
  <c r="R45"/>
  <c r="KE45" s="1"/>
  <c r="T41"/>
  <c r="KG41" s="1"/>
  <c r="T47"/>
  <c r="KG47" s="1"/>
  <c r="Q45"/>
  <c r="KD45" s="1"/>
  <c r="R37"/>
  <c r="KE37" s="1"/>
  <c r="L39"/>
  <c r="JY39" s="1"/>
  <c r="L35"/>
  <c r="JY35" s="1"/>
  <c r="R35"/>
  <c r="KE35" s="1"/>
  <c r="L48"/>
  <c r="JY48" s="1"/>
  <c r="R48"/>
  <c r="KE48" s="1"/>
  <c r="T53"/>
  <c r="KG53" s="1"/>
  <c r="P45"/>
  <c r="KC45" s="1"/>
  <c r="T46"/>
  <c r="KG46" s="1"/>
  <c r="T40"/>
  <c r="KG40" s="1"/>
  <c r="R53"/>
  <c r="KE53" s="1"/>
  <c r="Q50"/>
  <c r="KD50" s="1"/>
  <c r="T52"/>
  <c r="KG52" s="1"/>
  <c r="Q39"/>
  <c r="KD39" s="1"/>
  <c r="R55"/>
  <c r="KE55" s="1"/>
  <c r="L55"/>
  <c r="JY55" s="1"/>
  <c r="P37"/>
  <c r="KC37" s="1"/>
  <c r="R39"/>
  <c r="KE39" s="1"/>
  <c r="Q55"/>
  <c r="KD55" s="1"/>
  <c r="P50"/>
  <c r="KC50" s="1"/>
  <c r="L37"/>
  <c r="JY37" s="1"/>
  <c r="Q37"/>
  <c r="KD37" s="1"/>
  <c r="L50"/>
  <c r="JY50" s="1"/>
  <c r="T44"/>
  <c r="KG44" s="1"/>
  <c r="Q48"/>
  <c r="KD48" s="1"/>
  <c r="Q53"/>
  <c r="KD53" s="1"/>
  <c r="R42"/>
  <c r="KE42" s="1"/>
  <c r="T38"/>
  <c r="L42"/>
  <c r="JY42" s="1"/>
  <c r="Q42"/>
  <c r="KD42" s="1"/>
  <c r="Q35"/>
  <c r="P42"/>
  <c r="R50"/>
  <c r="KE50" s="1"/>
  <c r="T36"/>
  <c r="T43"/>
  <c r="T49"/>
  <c r="T63"/>
  <c r="KG63" s="1"/>
  <c r="I34"/>
  <c r="JV34" s="1"/>
  <c r="M34"/>
  <c r="JZ34" s="1"/>
  <c r="T56"/>
  <c r="KG57"/>
  <c r="N34"/>
  <c r="KA34" s="1"/>
  <c r="KA35"/>
  <c r="J34"/>
  <c r="JW34" s="1"/>
  <c r="N24"/>
  <c r="KA24" s="1"/>
  <c r="M24"/>
  <c r="JZ24" s="1"/>
  <c r="J24"/>
  <c r="JW24" s="1"/>
  <c r="I24"/>
  <c r="JV24" s="1"/>
  <c r="N22"/>
  <c r="M22"/>
  <c r="JZ22" s="1"/>
  <c r="J22"/>
  <c r="JW22" s="1"/>
  <c r="I22"/>
  <c r="JV22" s="1"/>
  <c r="R33"/>
  <c r="KE33" s="1"/>
  <c r="Q33"/>
  <c r="KD33" s="1"/>
  <c r="R32"/>
  <c r="KE32" s="1"/>
  <c r="Q32"/>
  <c r="KD32" s="1"/>
  <c r="R31"/>
  <c r="KE31" s="1"/>
  <c r="Q31"/>
  <c r="KD31" s="1"/>
  <c r="R30"/>
  <c r="KE30" s="1"/>
  <c r="Q30"/>
  <c r="KD30" s="1"/>
  <c r="R29"/>
  <c r="KE29" s="1"/>
  <c r="Q29"/>
  <c r="KD29" s="1"/>
  <c r="R28"/>
  <c r="KE28" s="1"/>
  <c r="Q28"/>
  <c r="KD28" s="1"/>
  <c r="R27"/>
  <c r="KE27" s="1"/>
  <c r="Q27"/>
  <c r="KD27" s="1"/>
  <c r="R26"/>
  <c r="KE26" s="1"/>
  <c r="Q26"/>
  <c r="KD26" s="1"/>
  <c r="R25"/>
  <c r="Q25"/>
  <c r="R23"/>
  <c r="Q23"/>
  <c r="P33"/>
  <c r="KC33" s="1"/>
  <c r="P32"/>
  <c r="KC32" s="1"/>
  <c r="P31"/>
  <c r="KC31" s="1"/>
  <c r="P30"/>
  <c r="KC30" s="1"/>
  <c r="P29"/>
  <c r="KC29" s="1"/>
  <c r="P28"/>
  <c r="KC28" s="1"/>
  <c r="P27"/>
  <c r="KC27" s="1"/>
  <c r="P26"/>
  <c r="KC26" s="1"/>
  <c r="P25"/>
  <c r="P23"/>
  <c r="L33"/>
  <c r="L32"/>
  <c r="L31"/>
  <c r="L30"/>
  <c r="L29"/>
  <c r="L28"/>
  <c r="L27"/>
  <c r="L26"/>
  <c r="L25"/>
  <c r="L23"/>
  <c r="T45" l="1"/>
  <c r="KG45" s="1"/>
  <c r="T39"/>
  <c r="KG39" s="1"/>
  <c r="T50"/>
  <c r="KG50" s="1"/>
  <c r="L34"/>
  <c r="JY34" s="1"/>
  <c r="R34"/>
  <c r="KE34" s="1"/>
  <c r="KG38"/>
  <c r="T37"/>
  <c r="KG37" s="1"/>
  <c r="KG36"/>
  <c r="T35"/>
  <c r="KD35"/>
  <c r="Q34"/>
  <c r="KD34" s="1"/>
  <c r="KG49"/>
  <c r="T48"/>
  <c r="KG48" s="1"/>
  <c r="M21"/>
  <c r="JZ21" s="1"/>
  <c r="KG43"/>
  <c r="T42"/>
  <c r="KG42" s="1"/>
  <c r="KC42"/>
  <c r="P34"/>
  <c r="KC34" s="1"/>
  <c r="T25"/>
  <c r="JY25"/>
  <c r="T29"/>
  <c r="KG29" s="1"/>
  <c r="JY29"/>
  <c r="T33"/>
  <c r="KG33" s="1"/>
  <c r="JY33"/>
  <c r="R22"/>
  <c r="KE23"/>
  <c r="N21"/>
  <c r="KA21" s="1"/>
  <c r="KA22"/>
  <c r="T26"/>
  <c r="KG26" s="1"/>
  <c r="JY26"/>
  <c r="T30"/>
  <c r="KG30" s="1"/>
  <c r="JY30"/>
  <c r="P22"/>
  <c r="KC22" s="1"/>
  <c r="KC23"/>
  <c r="Q24"/>
  <c r="KD24" s="1"/>
  <c r="KD25"/>
  <c r="T27"/>
  <c r="KG27" s="1"/>
  <c r="JY27"/>
  <c r="T31"/>
  <c r="KG31" s="1"/>
  <c r="JY31"/>
  <c r="P24"/>
  <c r="KC24" s="1"/>
  <c r="KC25"/>
  <c r="R24"/>
  <c r="KE24" s="1"/>
  <c r="KE25"/>
  <c r="L22"/>
  <c r="JY22" s="1"/>
  <c r="JY23"/>
  <c r="T28"/>
  <c r="KG28" s="1"/>
  <c r="JY28"/>
  <c r="T32"/>
  <c r="KG32" s="1"/>
  <c r="JY32"/>
  <c r="Q22"/>
  <c r="KD23"/>
  <c r="I21"/>
  <c r="JV21" s="1"/>
  <c r="T55"/>
  <c r="KG55" s="1"/>
  <c r="KG56"/>
  <c r="T23"/>
  <c r="L24"/>
  <c r="J21"/>
  <c r="JW21" s="1"/>
  <c r="KG35" l="1"/>
  <c r="T34"/>
  <c r="KG34" s="1"/>
  <c r="L21"/>
  <c r="JY21" s="1"/>
  <c r="JY24"/>
  <c r="P21"/>
  <c r="KC21" s="1"/>
  <c r="T22"/>
  <c r="KG23"/>
  <c r="R21"/>
  <c r="KE21" s="1"/>
  <c r="KE22"/>
  <c r="Q21"/>
  <c r="KD21" s="1"/>
  <c r="KD22"/>
  <c r="T24"/>
  <c r="KG24" s="1"/>
  <c r="KG25"/>
  <c r="R20"/>
  <c r="Q20"/>
  <c r="KD20" s="1"/>
  <c r="N19"/>
  <c r="KA19" s="1"/>
  <c r="M19"/>
  <c r="J19"/>
  <c r="I19"/>
  <c r="JV19" s="1"/>
  <c r="P20"/>
  <c r="L20"/>
  <c r="N18" l="1"/>
  <c r="KA18" s="1"/>
  <c r="Q19"/>
  <c r="KD19" s="1"/>
  <c r="R19"/>
  <c r="KE20"/>
  <c r="T21"/>
  <c r="KG21" s="1"/>
  <c r="KG22"/>
  <c r="J18"/>
  <c r="JW18" s="1"/>
  <c r="JW19"/>
  <c r="P19"/>
  <c r="KC20"/>
  <c r="T20"/>
  <c r="JY20"/>
  <c r="I18"/>
  <c r="JV18" s="1"/>
  <c r="M18"/>
  <c r="JZ18" s="1"/>
  <c r="JZ19"/>
  <c r="L19"/>
  <c r="N13"/>
  <c r="M13"/>
  <c r="JZ13" s="1"/>
  <c r="J13"/>
  <c r="I13"/>
  <c r="JV13" s="1"/>
  <c r="Q18" l="1"/>
  <c r="KD18" s="1"/>
  <c r="I12"/>
  <c r="JV12" s="1"/>
  <c r="L18"/>
  <c r="JY18" s="1"/>
  <c r="JY19"/>
  <c r="N12"/>
  <c r="KA12" s="1"/>
  <c r="KA13"/>
  <c r="P18"/>
  <c r="KC18" s="1"/>
  <c r="KC19"/>
  <c r="J12"/>
  <c r="JW12" s="1"/>
  <c r="JW13"/>
  <c r="M12"/>
  <c r="JZ12" s="1"/>
  <c r="T19"/>
  <c r="KG20"/>
  <c r="R18"/>
  <c r="KE18" s="1"/>
  <c r="KE19"/>
  <c r="N9"/>
  <c r="KA9" s="1"/>
  <c r="M9"/>
  <c r="JZ9" s="1"/>
  <c r="J9"/>
  <c r="JW9" s="1"/>
  <c r="I9"/>
  <c r="JV9" s="1"/>
  <c r="N6"/>
  <c r="M6"/>
  <c r="J6"/>
  <c r="J5" s="1"/>
  <c r="I6"/>
  <c r="I5" s="1"/>
  <c r="N5"/>
  <c r="R17"/>
  <c r="KE17" s="1"/>
  <c r="Q17"/>
  <c r="KD17" s="1"/>
  <c r="R16"/>
  <c r="KE16" s="1"/>
  <c r="Q16"/>
  <c r="KD16" s="1"/>
  <c r="R15"/>
  <c r="KE15" s="1"/>
  <c r="Q15"/>
  <c r="KD15" s="1"/>
  <c r="R14"/>
  <c r="Q14"/>
  <c r="P17"/>
  <c r="KC17" s="1"/>
  <c r="P16"/>
  <c r="KC16" s="1"/>
  <c r="P15"/>
  <c r="KC15" s="1"/>
  <c r="P14"/>
  <c r="KC14" s="1"/>
  <c r="L17"/>
  <c r="L16"/>
  <c r="L15"/>
  <c r="L14"/>
  <c r="JY14" s="1"/>
  <c r="I122" l="1"/>
  <c r="JV122" s="1"/>
  <c r="M5"/>
  <c r="M122" s="1"/>
  <c r="JZ122" s="1"/>
  <c r="N122"/>
  <c r="KA122" s="1"/>
  <c r="J122"/>
  <c r="JW122" s="1"/>
  <c r="Q13"/>
  <c r="KD14"/>
  <c r="T15"/>
  <c r="KG15" s="1"/>
  <c r="JY15"/>
  <c r="T18"/>
  <c r="KG18" s="1"/>
  <c r="KG19"/>
  <c r="T16"/>
  <c r="KG16" s="1"/>
  <c r="JY16"/>
  <c r="R13"/>
  <c r="KE14"/>
  <c r="T17"/>
  <c r="KG17" s="1"/>
  <c r="JY17"/>
  <c r="P13"/>
  <c r="T14"/>
  <c r="L13"/>
  <c r="R11"/>
  <c r="KE11" s="1"/>
  <c r="Q11"/>
  <c r="KD11" s="1"/>
  <c r="R10"/>
  <c r="Q10"/>
  <c r="R8"/>
  <c r="KE8" s="1"/>
  <c r="Q8"/>
  <c r="KD8" s="1"/>
  <c r="R7"/>
  <c r="KE7" s="1"/>
  <c r="Q7"/>
  <c r="KD7" s="1"/>
  <c r="P11"/>
  <c r="KC11" s="1"/>
  <c r="P10"/>
  <c r="P8"/>
  <c r="KC8" s="1"/>
  <c r="P7"/>
  <c r="KC7" s="1"/>
  <c r="L11"/>
  <c r="L10"/>
  <c r="JY10" s="1"/>
  <c r="L8"/>
  <c r="JY8" s="1"/>
  <c r="L7"/>
  <c r="T7" l="1"/>
  <c r="KG7" s="1"/>
  <c r="JY7"/>
  <c r="Q9"/>
  <c r="KD9" s="1"/>
  <c r="KD10"/>
  <c r="T11"/>
  <c r="KG11" s="1"/>
  <c r="JY11"/>
  <c r="L12"/>
  <c r="JY12" s="1"/>
  <c r="JY13"/>
  <c r="R9"/>
  <c r="KE9" s="1"/>
  <c r="KE10"/>
  <c r="T13"/>
  <c r="KG14"/>
  <c r="P9"/>
  <c r="KC9" s="1"/>
  <c r="KC10"/>
  <c r="P12"/>
  <c r="KC12" s="1"/>
  <c r="KC13"/>
  <c r="R12"/>
  <c r="KE12" s="1"/>
  <c r="KE13"/>
  <c r="Q12"/>
  <c r="KD12" s="1"/>
  <c r="KD13"/>
  <c r="P6"/>
  <c r="P5" s="1"/>
  <c r="R6"/>
  <c r="Q6"/>
  <c r="Q5" s="1"/>
  <c r="Q122" s="1"/>
  <c r="KD122" s="1"/>
  <c r="T8"/>
  <c r="L6"/>
  <c r="T10"/>
  <c r="L9"/>
  <c r="JY9" s="1"/>
  <c r="R5" l="1"/>
  <c r="R122" s="1"/>
  <c r="KE122" s="1"/>
  <c r="T12"/>
  <c r="KG12" s="1"/>
  <c r="KG13"/>
  <c r="T9"/>
  <c r="KG9" s="1"/>
  <c r="KG10"/>
  <c r="T6"/>
  <c r="KG8"/>
  <c r="P122"/>
  <c r="KC122" s="1"/>
  <c r="L5"/>
  <c r="L122" s="1"/>
  <c r="JY122" s="1"/>
  <c r="T5" l="1"/>
  <c r="T122" s="1"/>
  <c r="KG122" s="1"/>
  <c r="B7" i="3" l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A7"/>
  <c r="A8" s="1"/>
  <c r="IW5"/>
  <c r="IX5" s="1"/>
  <c r="IB5"/>
  <c r="IC5" s="1"/>
  <c r="HG5"/>
  <c r="HH5" s="1"/>
  <c r="GL5"/>
  <c r="GM5" s="1"/>
  <c r="FQ5"/>
  <c r="FR5" s="1"/>
  <c r="EV5"/>
  <c r="EW5" s="1"/>
  <c r="EA5"/>
  <c r="EB5" s="1"/>
  <c r="DF5"/>
  <c r="DG5" s="1"/>
  <c r="CK5"/>
  <c r="CL5" s="1"/>
  <c r="BP5"/>
  <c r="BQ5" s="1"/>
  <c r="AU5"/>
  <c r="AV5" s="1"/>
  <c r="Z5"/>
  <c r="AA5" s="1"/>
  <c r="E5"/>
  <c r="F5" s="1"/>
  <c r="AX5" l="1"/>
  <c r="AY5" s="1"/>
  <c r="AZ5" s="1"/>
  <c r="BA5" s="1"/>
  <c r="BB5" s="1"/>
  <c r="BC5" s="1"/>
  <c r="AW5"/>
  <c r="CN5"/>
  <c r="CO5" s="1"/>
  <c r="CP5" s="1"/>
  <c r="CQ5" s="1"/>
  <c r="CR5" s="1"/>
  <c r="CS5" s="1"/>
  <c r="CM5"/>
  <c r="FT5"/>
  <c r="FU5" s="1"/>
  <c r="FV5" s="1"/>
  <c r="FW5" s="1"/>
  <c r="FX5" s="1"/>
  <c r="FY5" s="1"/>
  <c r="FS5"/>
  <c r="HJ5"/>
  <c r="HK5" s="1"/>
  <c r="HL5" s="1"/>
  <c r="HM5" s="1"/>
  <c r="HN5" s="1"/>
  <c r="HO5" s="1"/>
  <c r="HI5"/>
  <c r="IE5"/>
  <c r="IF5" s="1"/>
  <c r="IG5" s="1"/>
  <c r="II5" s="1"/>
  <c r="IJ5" s="1"/>
  <c r="ID5"/>
  <c r="AC5"/>
  <c r="AD5" s="1"/>
  <c r="AE5" s="1"/>
  <c r="AF5" s="1"/>
  <c r="AG5" s="1"/>
  <c r="AH5" s="1"/>
  <c r="AB5"/>
  <c r="BS5"/>
  <c r="BT5" s="1"/>
  <c r="BU5" s="1"/>
  <c r="BV5" s="1"/>
  <c r="BW5" s="1"/>
  <c r="BX5" s="1"/>
  <c r="BR5"/>
  <c r="DI5"/>
  <c r="DJ5" s="1"/>
  <c r="DK5" s="1"/>
  <c r="DL5" s="1"/>
  <c r="DM5" s="1"/>
  <c r="DN5" s="1"/>
  <c r="DH5"/>
  <c r="EY5"/>
  <c r="EZ5" s="1"/>
  <c r="FA5" s="1"/>
  <c r="FB5" s="1"/>
  <c r="FC5" s="1"/>
  <c r="FD5" s="1"/>
  <c r="EX5"/>
  <c r="GO5"/>
  <c r="GP5" s="1"/>
  <c r="GQ5" s="1"/>
  <c r="GR5" s="1"/>
  <c r="GS5" s="1"/>
  <c r="GT5" s="1"/>
  <c r="GN5"/>
  <c r="H5"/>
  <c r="I5" s="1"/>
  <c r="J5" s="1"/>
  <c r="K5" s="1"/>
  <c r="L5" s="1"/>
  <c r="M5" s="1"/>
  <c r="G5"/>
  <c r="ED5"/>
  <c r="EE5" s="1"/>
  <c r="EF5" s="1"/>
  <c r="EG5" s="1"/>
  <c r="EH5" s="1"/>
  <c r="EI5" s="1"/>
  <c r="EC5"/>
  <c r="IZ5"/>
  <c r="JA5" s="1"/>
  <c r="JB5" s="1"/>
  <c r="JC5" s="1"/>
  <c r="JD5" s="1"/>
  <c r="JE5" s="1"/>
  <c r="IY5"/>
  <c r="A9"/>
  <c r="A10" s="1"/>
  <c r="A11" s="1"/>
  <c r="EK5" l="1"/>
  <c r="EL5" s="1"/>
  <c r="EM5" s="1"/>
  <c r="EN5" s="1"/>
  <c r="EO5" s="1"/>
  <c r="EP5" s="1"/>
  <c r="EJ5"/>
  <c r="O5"/>
  <c r="P5" s="1"/>
  <c r="Q5" s="1"/>
  <c r="R5" s="1"/>
  <c r="S5" s="1"/>
  <c r="T5" s="1"/>
  <c r="V5" s="1"/>
  <c r="W5" s="1"/>
  <c r="X5" s="1"/>
  <c r="N5"/>
  <c r="GV5"/>
  <c r="GW5" s="1"/>
  <c r="GX5" s="1"/>
  <c r="GY5" s="1"/>
  <c r="GZ5" s="1"/>
  <c r="HA5" s="1"/>
  <c r="HC5" s="1"/>
  <c r="HD5" s="1"/>
  <c r="HE5" s="1"/>
  <c r="GU5"/>
  <c r="FF5"/>
  <c r="FG5" s="1"/>
  <c r="FH5" s="1"/>
  <c r="FI5" s="1"/>
  <c r="FJ5" s="1"/>
  <c r="FK5" s="1"/>
  <c r="FE5"/>
  <c r="DP5"/>
  <c r="DQ5" s="1"/>
  <c r="DR5" s="1"/>
  <c r="DS5" s="1"/>
  <c r="DT5" s="1"/>
  <c r="DU5" s="1"/>
  <c r="DO5"/>
  <c r="BZ5"/>
  <c r="CA5" s="1"/>
  <c r="CB5" s="1"/>
  <c r="CC5" s="1"/>
  <c r="CD5" s="1"/>
  <c r="CE5" s="1"/>
  <c r="BY5"/>
  <c r="AJ5"/>
  <c r="AK5" s="1"/>
  <c r="AL5" s="1"/>
  <c r="AM5" s="1"/>
  <c r="AN5" s="1"/>
  <c r="AO5" s="1"/>
  <c r="AI5"/>
  <c r="IL5"/>
  <c r="IM5" s="1"/>
  <c r="IN5" s="1"/>
  <c r="IO5" s="1"/>
  <c r="IP5" s="1"/>
  <c r="IQ5" s="1"/>
  <c r="IK5"/>
  <c r="HQ5"/>
  <c r="HR5" s="1"/>
  <c r="HS5" s="1"/>
  <c r="HT5" s="1"/>
  <c r="HU5" s="1"/>
  <c r="HV5" s="1"/>
  <c r="HP5"/>
  <c r="GA5"/>
  <c r="GB5" s="1"/>
  <c r="GC5" s="1"/>
  <c r="GD5" s="1"/>
  <c r="GE5" s="1"/>
  <c r="GF5" s="1"/>
  <c r="FZ5"/>
  <c r="CU5"/>
  <c r="CV5" s="1"/>
  <c r="CW5" s="1"/>
  <c r="CX5" s="1"/>
  <c r="CY5" s="1"/>
  <c r="CZ5" s="1"/>
  <c r="CT5"/>
  <c r="BE5"/>
  <c r="BF5" s="1"/>
  <c r="BG5" s="1"/>
  <c r="BH5" s="1"/>
  <c r="BI5" s="1"/>
  <c r="BJ5" s="1"/>
  <c r="BD5"/>
  <c r="JG5"/>
  <c r="JH5" s="1"/>
  <c r="JI5" s="1"/>
  <c r="JJ5" s="1"/>
  <c r="JK5" s="1"/>
  <c r="JL5" s="1"/>
  <c r="JF5"/>
  <c r="A12"/>
  <c r="A13" s="1"/>
  <c r="JN5" l="1"/>
  <c r="JO5" s="1"/>
  <c r="JP5" s="1"/>
  <c r="JM5"/>
  <c r="BL5"/>
  <c r="BM5" s="1"/>
  <c r="BN5" s="1"/>
  <c r="BK5"/>
  <c r="DB5"/>
  <c r="DC5" s="1"/>
  <c r="DD5" s="1"/>
  <c r="DA5"/>
  <c r="GH5"/>
  <c r="GI5" s="1"/>
  <c r="GJ5" s="1"/>
  <c r="GG5"/>
  <c r="HX5"/>
  <c r="HY5" s="1"/>
  <c r="HZ5" s="1"/>
  <c r="HW5"/>
  <c r="IS5"/>
  <c r="IT5" s="1"/>
  <c r="IU5" s="1"/>
  <c r="IR5"/>
  <c r="AQ5"/>
  <c r="AR5" s="1"/>
  <c r="AS5" s="1"/>
  <c r="AP5"/>
  <c r="CG5"/>
  <c r="CH5" s="1"/>
  <c r="CI5" s="1"/>
  <c r="CF5"/>
  <c r="DW5"/>
  <c r="DX5" s="1"/>
  <c r="DY5" s="1"/>
  <c r="DV5"/>
  <c r="FM5"/>
  <c r="FN5" s="1"/>
  <c r="FO5" s="1"/>
  <c r="FL5"/>
  <c r="ER5"/>
  <c r="ES5" s="1"/>
  <c r="ET5" s="1"/>
  <c r="EQ5"/>
  <c r="A14"/>
  <c r="A15" l="1"/>
  <c r="A16" s="1"/>
  <c r="A17" l="1"/>
  <c r="A18" l="1"/>
  <c r="A19" s="1"/>
  <c r="A20" l="1"/>
  <c r="A21" s="1"/>
</calcChain>
</file>

<file path=xl/sharedStrings.xml><?xml version="1.0" encoding="utf-8"?>
<sst xmlns="http://schemas.openxmlformats.org/spreadsheetml/2006/main" count="2438" uniqueCount="205">
  <si>
    <t>№ МО</t>
  </si>
  <si>
    <t>Медицинская организация</t>
  </si>
  <si>
    <t>Сыктывкарский филиал АО "Страховая компания "СОГАЗ-Мед"</t>
  </si>
  <si>
    <t>Филиал ООО "РГС-Медицина" - "Росгосстрах-Сыктывкар-Медицина"</t>
  </si>
  <si>
    <t>Стационар, всего</t>
  </si>
  <si>
    <t>х</t>
  </si>
  <si>
    <t>Стационар</t>
  </si>
  <si>
    <t>ВМП</t>
  </si>
  <si>
    <t>Поликлиника, всего</t>
  </si>
  <si>
    <t>Подушевое финансирование (предельное)</t>
  </si>
  <si>
    <t>Дневной стационар, всего</t>
  </si>
  <si>
    <t>Дневной стационар</t>
  </si>
  <si>
    <t>Гемодиализ</t>
  </si>
  <si>
    <t>Скорая медицинская помощь</t>
  </si>
  <si>
    <t>в т.ч. диспансеризация и профосмотры</t>
  </si>
  <si>
    <t>в т.ч. узкие специалисты</t>
  </si>
  <si>
    <t>в т.ч. диализ</t>
  </si>
  <si>
    <t>стоматология (УЕТ)</t>
  </si>
  <si>
    <t>Медицинская помощь, не входящая в подушевое финансирование, всего</t>
  </si>
  <si>
    <t>в т.ч. стоматология (посещ, обращ)</t>
  </si>
  <si>
    <t>объем финансирования, руб.</t>
  </si>
  <si>
    <t>объем медицинской помощи</t>
  </si>
  <si>
    <t>ВСЕГО_СМО</t>
  </si>
  <si>
    <t>зак.сл., обращ, УЕТы, выз.</t>
  </si>
  <si>
    <t>посещ с проф и иными целями, УЕТы</t>
  </si>
  <si>
    <t>посещ в неотложн форме, УЕТы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</si>
  <si>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</si>
  <si>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</si>
  <si>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</si>
  <si>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</si>
  <si>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</si>
  <si>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</si>
  <si>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</si>
  <si>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</si>
  <si>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</si>
  <si>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</si>
  <si>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</si>
  <si>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</si>
  <si>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</si>
  <si>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крпц</t>
  </si>
  <si>
    <t>кардио</t>
  </si>
  <si>
    <t>угб 1</t>
  </si>
  <si>
    <t>умрд</t>
  </si>
  <si>
    <t>рцмг</t>
  </si>
  <si>
    <t>печ црб</t>
  </si>
  <si>
    <t>ГУЗ РК "Койгородская ЦРБ"</t>
  </si>
  <si>
    <t>койгор</t>
  </si>
  <si>
    <t>гбэр</t>
  </si>
  <si>
    <t>сгб 1</t>
  </si>
  <si>
    <t>крод</t>
  </si>
  <si>
    <t>кркб</t>
  </si>
  <si>
    <t>посещ с проф и иными целями, УЕТы, к/д, п/д</t>
  </si>
  <si>
    <t>Код МО</t>
  </si>
  <si>
    <t>Наименование МО</t>
  </si>
  <si>
    <t>№ группы ВМП</t>
  </si>
  <si>
    <t>Код ВМП</t>
  </si>
  <si>
    <t>Наименование профиля ВМП</t>
  </si>
  <si>
    <t>Наименование вида ВМП</t>
  </si>
  <si>
    <t>Коды по МКБ-10</t>
  </si>
  <si>
    <t>Стоимость 1 случая ВМП с 01.01.2018</t>
  </si>
  <si>
    <t>Акушерство и гинекология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</si>
  <si>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реконструктивно-пластические операции (сакровагинопексию с лапароскопической ассистенцией, оперативные вмешательства с использованием сетчатых протезов)</t>
  </si>
  <si>
    <t>Хирургическое органосохраняющее и реконструктивно-пластическое лечение распространенных форм гигантских опухолей гениталий, смежных органов малого таза и других органов брюшной полости у женщин с использованием лапароскопического и комбинированного доступов</t>
  </si>
  <si>
    <t>Неонатология</t>
  </si>
  <si>
    <t>Выхаживание новорожденных с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 и щадяще-развивающих условий внешней среды 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</si>
  <si>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Поликомпонентная терапия синдрома дыхательных расстройств, врожденной пневмонии, сепсиса новорожденного, тяжелой церебральной патологии новорожденного с применением 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</si>
  <si>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02.00.3.004</t>
  </si>
  <si>
    <t>02.00.4.006</t>
  </si>
  <si>
    <t>27.00.15.002</t>
  </si>
  <si>
    <t>27.00.14.001</t>
  </si>
  <si>
    <t>N81, N88.4, N88.1, N99.3, N39.4</t>
  </si>
  <si>
    <t>D26, D27, D28, D25</t>
  </si>
  <si>
    <t>P05.0, P05.1, P07</t>
  </si>
  <si>
    <t>P22, P23, P36, P10.0, P10.1, P10.2, P10.3, P10.4, P10.8, P11.1, P11.5, P52.1, P52.2, P52.4, P52.6, P90.0, P91.0, P91.2, P91.4, P91.5</t>
  </si>
  <si>
    <t>кол-во случ</t>
  </si>
  <si>
    <t>кол-во к/д</t>
  </si>
  <si>
    <t>2018 год</t>
  </si>
  <si>
    <t>09.00.16.001</t>
  </si>
  <si>
    <t>Онкология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</si>
  <si>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</si>
  <si>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09.00.16.002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</si>
  <si>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</t>
  </si>
  <si>
    <t>09.00.16.003</t>
  </si>
  <si>
    <t>Комбинированное лечение злокачественных новообразований, сочетающее обширные хирургические вмешательства и противоопухолевое лечение лекарственными препаратами, требующее интенсивной поддерживающей и коррегирующей терапии</t>
  </si>
  <si>
    <t>09.00.18.005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</si>
  <si>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заболеваний, в том числе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</si>
  <si>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C00, C01, C02, C04 - C06, C09.0, C09.1, C09.8, C09.9, C10.0, C10.1, C10.2, C10.3, C10.4, C11.0, C11.1, C11.2, C11.3, C11.8, C11.9, C12, C13.0, C13.1, C13.2, C13.8, C13.9, C14.0, C14.2, C15.0, C30.0, C31.0, C31.1, C31.2, C31.3, C31.8, C31.9, C32, C43, C44, C69, C73, C15, C16, C17, C18, C19, C20, C21, C09, C10, C11, C12, C13, C14, C30, C32, C22, C78.7, C24.0, C23, C24, C25, C34, C33, C37, C38.3, C38.2, C38.1, C49.3, C50.2, C50.9, C50.3, C53, C54, C56, C51, C52, C61, C62, C60, C64, C67, C78, C78.1, C38.4, C38.8, C45.0, C78.2, C79.2, C50, C79.5, C40.0, C40.1, C40.2, C40.3, C40.8, C40.9, C41.2, C41.3, C41.4, C41.8, C41.9, C49, C50, C79.8</t>
  </si>
  <si>
    <t>C00.0, C00.1, C00.2, C00.3, C00.4, C00.5, C00.6, C00.8, C00.9, C01, C02, C03.1, C03.9, C04.0, C04.1, C04.8, C04.9, C00.0, C00.1, C00.2, C00.3, C00.4, C00.5, C00.6, C00.8, C00.9, C01, C02, C03.1, C03.9, C04.0, C04.1, C04.8, C04.9, C05, C06.0, C06.1, C06.2, C06.9, C07, C08.0, C08.1, C08.8, C08.9, C09.0, C09.8, C09.9, C10.0, C10.1, C10.2, C10.4, C10.8, C10.9, C11.0, C11.1, C11.2, C11.3, C11.8, C11.9, C13.0, C13.1, C13.2, C13.8, C13.9, C14.0, C12, C14.8, C15.0, C30.0, C30.1, C31.0, C31.1, C31.2, C31.3, C31.8, C31.9, C32.0, C32.1, C32.2, C32.3, C32.8, C32.9, C33, C43, C44, C49.0, C69, C73, С15, С16, С17, C18, C19, C20, C08, C48.1, С20, C22, C23, C24, С34, С37, C38.2, C38.3, C78.1, C38.4, C38.8, C45, C78.2, C40.0, C40.1, C40.2, C40.3, C40.8, C40.9, C41.2, C41.3, C41.4, C41.8, C41.9, C79.5, C43.5, С48, C49.1, C49.2, C49.3, C49.5, C49.6, C47.1, C47.2, C47.3, C47.5, C43.5, С50, С53, С54, С56, С57.8, С60, С61, С62, С64, С67, С74, С78</t>
  </si>
  <si>
    <t>C38, C39, C50</t>
  </si>
  <si>
    <t>C81 - C90, C91.0, C91.5 - C91.9, C92, C93, C94.0, C94.2 - C94.7, C95, C96.9, C00 - C14, C15 - C21, C22, C23 - C26, C30 - C32, C34, C37, C38, C39, C40, C41, C45, C46, C47, C48, C49, C51 - C58, C60, C61, C62, C63, C64, C65, C66, C67, C68, C69, C71, C72, C73, C74, C75, C76, C77, C78, C79</t>
  </si>
  <si>
    <t>05.00.9.001</t>
  </si>
  <si>
    <t>Дерматовенерология</t>
  </si>
  <si>
    <t>Комплексное лечение больных тяжелыми распространенными формами псориаза, атопического дерматита, истинной пузырчатки, локализованной склеродермии, лучевого дерматита</t>
  </si>
  <si>
    <t/>
  </si>
  <si>
    <t>L40.0, L40.1, L40.3, L40.5, L20, L10.0, L10.1, L10.2, L10.4, L94.0</t>
  </si>
  <si>
    <t>рквд</t>
  </si>
  <si>
    <t>13.00.26.001</t>
  </si>
  <si>
    <t>Ревматология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</si>
  <si>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</si>
  <si>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M05.0, M05.1, M05.2, M05.3, M05.8, M06.0, M06.1, M06.4, M06.8, M08, M45, M32, M34, M07.2</t>
  </si>
  <si>
    <t>14.00.27.003</t>
  </si>
  <si>
    <t>Сердечно-сосудистая хирургия</t>
  </si>
  <si>
    <t>31. Коронарная реваскуляризация миокарда с применением ангиопластики в сочетании со стентированием при ишемической болезни сердца</t>
  </si>
  <si>
    <t>I20.0, I21,0,  I21,1, I21.2, I21.3, I21.9, I22</t>
  </si>
  <si>
    <t>32. Коронарная реваскуляризация миокарда с применением ангиопластики в сочетании со стентированием при ишемической болезни сердца</t>
  </si>
  <si>
    <t>33. Коронарная реваскуляризация миокарда с применением ангиопластики в сочетании со стентированием при ишемической болезни сердца</t>
  </si>
  <si>
    <t>14.00.28.001</t>
  </si>
  <si>
    <t>34. Коронарная реваскуляризация миокарда с применением ангиопластики в сочетании со стентированием при ишемической болезни сердца</t>
  </si>
  <si>
    <t>I20.0, I21.4, I21.9, I22</t>
  </si>
  <si>
    <t>35. Коронарная реваскуляризация миокарда с применением ангиопластики в сочетании со стентированием при ишемической болезни сердца</t>
  </si>
  <si>
    <t>36. Коронарная реваскуляризация миокарда с применением ангиопластики в сочетании со стентированием при ишемической болезни сердца</t>
  </si>
  <si>
    <t>14.00.29.002</t>
  </si>
  <si>
    <t>37. Эндоваскулярная, хирургическая коррекция нарушений ритма сердца без имплантации кардиовертера-дефибриллятора у взрослых</t>
  </si>
  <si>
    <t>I44.1, I44.2, I45.2, I45.3, I45.6, I46.0, I47.0, I47.1, I47.2, I47.9, I48, I49.0, I49.5, Q22.5, Q24.6</t>
  </si>
  <si>
    <t>14.00.31.002</t>
  </si>
  <si>
    <t>39. Эндоваскулярная, хирургическая коррекция нарушений ритма сердца без имплантации кардиовертера-дефибриллятора</t>
  </si>
  <si>
    <t>40. Коронарная реваскуляризация миокарда с применением аортокоронарного шунтирования при ишемической болезни и различных формах сочетанной патологии</t>
  </si>
  <si>
    <t>I20, I21, I22, I24.0</t>
  </si>
  <si>
    <t>01.00.1.003</t>
  </si>
  <si>
    <t>Абдоминальная хирургия</t>
  </si>
  <si>
    <t>Реконструктивно-пластические, в том числе лапароскопически-ассистированные операции на тонкой, толстой кишке и промежности</t>
  </si>
  <si>
    <t>D12.6, K60.4, N82.2, N82.3, N82.4, K57.2, K59.3, Q43.1, Q43.2, Q43.3, Q52.2, K59.0, K59.3, Z93.2, Z93.3, K55.2, K51, K50.0, K50.1, K50.8, K57.2, K62.3, K62.8</t>
  </si>
  <si>
    <t>27.00.8.003</t>
  </si>
  <si>
    <t>Детская хирургия в период новорожденности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</si>
  <si>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</si>
  <si>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Q33.0, Q33.2, Q39.0, Q39.1, Q39.2</t>
  </si>
  <si>
    <t>08.00.10.008</t>
  </si>
  <si>
    <t>Нейрохирургия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</si>
  <si>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</si>
  <si>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M84.8, M85.0, M85.5, Q01, Q67.2, Q67.3, Q75.0, Q75.2, Q75.8, Q87.0, S02.1, S02.2, S02.7 - S02.9, T90.2, T88.8</t>
  </si>
  <si>
    <t>08.00.13.010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</si>
  <si>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</si>
  <si>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G91, G93.0, Q03</t>
  </si>
  <si>
    <t>16.00.34.003</t>
  </si>
  <si>
    <t>Травматология и ортопедия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</si>
  <si>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</si>
  <si>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M24.6, Z98.1, G80.1, G80.2, M21.0, M21.2, M21.4, M21.5, M21.9, Q68.1, Q72.5, Q72.6, Q72.8, Q72.9, Q74.2, Q74.3, Q74.8, Q77.7, Q87.3, G11.4, G12.1, G80.9, S44, S45, S46, S50, M19.1, M20.1, M20.5, Q05.9, Q66.0, Q66.5, Q66.8, Q68.2</t>
  </si>
  <si>
    <t>16.00.34.004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</si>
  <si>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</si>
  <si>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 xml:space="preserve">S70.7, S70.9, S71, S72, S77, S79, S42, S43, S47, S49, S50, M99.9, M21.6, M95.1, M21.8, M21.9, Q66, Q78, M86, G11.4, G12.1, G80.9, G80.1, G80.2, M25.3, M91, M95.8, Q65.0, Q65.1, Q65.3, Q65.4, Q65.8, M16.2, M16.3, M92, M24.6
</t>
  </si>
  <si>
    <t>18.00.38.001</t>
  </si>
  <si>
    <t>Урология</t>
  </si>
  <si>
    <t>Реконструктвно-пластические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</si>
  <si>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>N13.0, N13.1, N13.2, N35, Q54, Q64.0, Q64.1, Q62.1, Q62.2, Q62.3, Q62.7, C67, N82.1, N82.8, N82.0, N32.2, N33.8</t>
  </si>
  <si>
    <t>18.00.38.002</t>
  </si>
  <si>
    <t>Оперативные вмешательства на органах мочеполовой системы с использованием лапароскопической техники</t>
  </si>
  <si>
    <t>N28.1, Q61.0, N13.0, N13.1, N13.2, N28, I86.1</t>
  </si>
  <si>
    <t>19.00.40.001</t>
  </si>
  <si>
    <t>Челюстно-лицевая хирургия</t>
  </si>
  <si>
    <t>Реконструктивно-пластические операции при врожденных пороках развития черепно-челюстно-лицевой области</t>
  </si>
  <si>
    <t>Q36.9, L91, M96, M95.0, Q35.0, Q35.1, M96, Q38, Q18, Q30</t>
  </si>
  <si>
    <t>12.00.24.003</t>
  </si>
  <si>
    <t>Педиатрия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</si>
  <si>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</si>
  <si>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N04, N07, N25</t>
  </si>
  <si>
    <t>дркб</t>
  </si>
  <si>
    <t>11.00.21.001</t>
  </si>
  <si>
    <t>Офтальмология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</si>
  <si>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</si>
  <si>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H26.0 - H26.4, H40.1 - H40.8, Q15.0</t>
  </si>
  <si>
    <t>01.00.1.001</t>
  </si>
  <si>
    <t>Микрохирургические, расширенные, комбинированные и реконструктивно-пластические операции на поджелудочной железе, в том числе лапароскопически-ассистированные операции</t>
  </si>
  <si>
    <t>K86.0 - K86.8</t>
  </si>
  <si>
    <t>01.00.2.004</t>
  </si>
  <si>
    <t>Хирургическое лечение новообразований надпочечников и забрюшинного пространства</t>
  </si>
  <si>
    <t>E27.5, D35.0, D48.3, E26.0, E24</t>
  </si>
  <si>
    <t>08.00.10.001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</si>
  <si>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</si>
  <si>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C71.0, C71.1, C71.2, C71.3, C71.4, C79.3, D33.0, D43.0, C71.5, C79.3, D33.0, D43.0, C71.6, C71.7, C79.3, D33.1, D18.0, D43.1, C71.6, C79.3, D33.1, D18.0, D43.1, D18.0, Q28.3</t>
  </si>
  <si>
    <t>08.00.10.003</t>
  </si>
  <si>
    <t>Микрохирургические, эндоскопические вмешательства при глиомах зрительных нервов и хиазмы, краниофарингиомах, аденомах гипофиза, невриномах, в том числе внутричерепных новообразованиях при нейрофиброматозе I - II типов, врожденных (коллоидных, дермоидных, эпидермоидных) церебральных кистах, злокачественных и доброкачественных новообразований шишковидной железы (в том числе кистозных), туберозном склерозе, гамартозе</t>
  </si>
  <si>
    <t>C72.2, D33.3, Q85, C75.3, D35.2 - D35.4, D44.5, Q04.6</t>
  </si>
  <si>
    <t>08.00.10.005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</si>
  <si>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таза, крестца и копчика при условии вовлечения твердой мозговой оболочки, корешков и спинномозговых нервов</t>
  </si>
  <si>
    <t>C41.2, C41.4, C70.1, C72.0, C72.1, C72.8, C79.4, C79.5, C90.0, C90.2, D48.0, D16.6, D16.8, D18.0, D32.1, D33.4, D33.7, D36.1, D43.4, Q06.8, M85.5</t>
  </si>
  <si>
    <t>08.00.10.006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</si>
  <si>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</si>
  <si>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Q28.2, I60, I61, I62</t>
  </si>
  <si>
    <t>08.00.10.007</t>
  </si>
  <si>
    <t>Реконструктивные вмешательства на экстракраниальных отделах церебральных артерий</t>
  </si>
  <si>
    <t>I65.0 - I65.3, I65.8, I66, I67.8</t>
  </si>
  <si>
    <t>15.00.32.002</t>
  </si>
  <si>
    <t>Торакальная хирургия</t>
  </si>
  <si>
    <t>Видеоторакоскопические операции на органах грудной полости</t>
  </si>
  <si>
    <t>J43</t>
  </si>
  <si>
    <t>16.00.34.001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</si>
  <si>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</si>
  <si>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B67, D16, D18, M88, M42, M43, M45, M46, M48, M50, M51, M53, M92, M93, M95, Q76.2</t>
  </si>
  <si>
    <t>16.00.34.002</t>
  </si>
  <si>
    <t>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</si>
  <si>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M00, M01, M03.0, M12.5, M17</t>
  </si>
  <si>
    <t>16.00.36.005</t>
  </si>
  <si>
    <t>Эндопротезирование суставов конечностей</t>
  </si>
  <si>
    <t>S72.1, М84.1, M16.1</t>
  </si>
  <si>
    <t>03.00.5.001</t>
  </si>
  <si>
    <t>Гастроэнтерология</t>
  </si>
  <si>
    <t>Поликомпонентная терапия при язвенном колите и болезни Крона 3 и 4 степени активности, гормонозависимых и гормонорезистентных формах, тяжелой форме целиакии химиотерапевтическими и генно-инженерными биологическими лекарственными препаратами под контролем иммунологических, морфологических, гистохимических инструментальных исследований</t>
  </si>
  <si>
    <t>K50, K51, K90.0</t>
  </si>
  <si>
    <t>01.00.1.002</t>
  </si>
  <si>
    <t>Микрохирургические и реконструктивно-пластические операции на печени, желчных протоках и сосудах печени, в том числе эндоваскулярные операции на сосудах печени и реконструктивные операции на сосудах системы воротной вены, стентирование внутри- и внепеченочных желчных протоков</t>
  </si>
  <si>
    <t>D18.0, D13.4, D13.5, B67.0, K76.6, K76.8, Q26.5, I85.0</t>
  </si>
  <si>
    <t>ВСЕГО по РК</t>
  </si>
  <si>
    <t>ВСЕГО по МО</t>
  </si>
  <si>
    <t>Приложение № 1 к Решению Комиссии от 30.01.2018 г. (Протокол заседания № 117)</t>
  </si>
  <si>
    <t>Помесячное распределение объемов медицинской помощи и финансовых средств (план финансирования) в рамках территориальной программы ОМС на 2018 год для медицинских организаций в разрезе страховых медицинских организаций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</si>
</sst>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.00&quot; р.&quot;_-;\-* #,##0.00&quot; р.&quot;_-;_-* \-??&quot; р.&quot;_-;_-@_-"/>
    <numFmt numFmtId="166" formatCode="_-* #,##0\ _р_._-;\-* #,##0\ _р_._-;_-* &quot;- &quot;_р_._-;_-@_-"/>
    <numFmt numFmtId="167" formatCode="_(* #,##0.00_);_(* \(#,##0.00\);_(* &quot;-&quot;??_);_(@_)"/>
    <numFmt numFmtId="168" formatCode="#,##0.0000"/>
    <numFmt numFmtId="169" formatCode="#,##0.00_ ;[Red]\-#,##0.00\ 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"/>
      <color indexed="8"/>
      <name val="Courier"/>
      <family val="3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</font>
    <font>
      <sz val="11"/>
      <color indexed="52"/>
      <name val="Calibri"/>
      <family val="2"/>
      <charset val="204"/>
    </font>
    <font>
      <sz val="12"/>
      <color indexed="24"/>
      <name val="News Gothic MT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20"/>
      <name val="Times New Roman Cyr"/>
      <family val="1"/>
      <charset val="204"/>
    </font>
    <font>
      <sz val="11"/>
      <name val="Times New Roman"/>
      <family val="1"/>
      <charset val="204"/>
    </font>
    <font>
      <b/>
      <sz val="2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7">
    <xf numFmtId="0" fontId="0" fillId="0" borderId="0"/>
    <xf numFmtId="0" fontId="2" fillId="0" borderId="0"/>
    <xf numFmtId="0" fontId="2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5">
      <protection locked="0"/>
    </xf>
    <xf numFmtId="0" fontId="7" fillId="0" borderId="0">
      <protection locked="0"/>
    </xf>
    <xf numFmtId="0" fontId="7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5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0" borderId="0"/>
    <xf numFmtId="0" fontId="6" fillId="0" borderId="0">
      <protection locked="0"/>
    </xf>
    <xf numFmtId="0" fontId="6" fillId="0" borderId="0">
      <protection locked="0"/>
    </xf>
    <xf numFmtId="0" fontId="10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10" fillId="0" borderId="0">
      <protection locked="0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2" fillId="7" borderId="6" applyNumberFormat="0" applyAlignment="0" applyProtection="0"/>
    <xf numFmtId="0" fontId="13" fillId="20" borderId="7" applyNumberFormat="0" applyAlignment="0" applyProtection="0"/>
    <xf numFmtId="0" fontId="14" fillId="20" borderId="6" applyNumberFormat="0" applyAlignment="0" applyProtection="0"/>
    <xf numFmtId="0" fontId="15" fillId="0" borderId="0" applyNumberFormat="0" applyFill="0" applyBorder="0" applyAlignment="0" applyProtection="0"/>
    <xf numFmtId="165" fontId="2" fillId="0" borderId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21" borderId="1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4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5" fillId="0" borderId="0"/>
    <xf numFmtId="0" fontId="2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13" applyNumberFormat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9" fillId="0" borderId="14" applyNumberFormat="0" applyFill="0" applyAlignment="0" applyProtection="0"/>
    <xf numFmtId="0" fontId="30" fillId="0" borderId="0"/>
    <xf numFmtId="0" fontId="31" fillId="0" borderId="0" applyNumberForma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" fillId="0" borderId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ill="0" applyBorder="0" applyAlignment="0" applyProtection="0"/>
    <xf numFmtId="43" fontId="5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2" fillId="4" borderId="0" applyNumberFormat="0" applyBorder="0" applyAlignment="0" applyProtection="0"/>
    <xf numFmtId="0" fontId="6" fillId="0" borderId="0">
      <protection locked="0"/>
    </xf>
    <xf numFmtId="0" fontId="11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7" fontId="23" fillId="0" borderId="0" applyFont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3" fillId="0" borderId="0"/>
  </cellStyleXfs>
  <cellXfs count="149">
    <xf numFmtId="0" fontId="0" fillId="0" borderId="0" xfId="0"/>
    <xf numFmtId="0" fontId="3" fillId="0" borderId="0" xfId="1" applyFont="1" applyAlignment="1">
      <alignment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3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locked="0" hidden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4" borderId="1" xfId="0" applyFill="1" applyBorder="1" applyAlignment="1" applyProtection="1">
      <alignment horizontal="center" vertical="center" wrapText="1"/>
      <protection hidden="1"/>
    </xf>
    <xf numFmtId="0" fontId="0" fillId="24" borderId="1" xfId="0" applyFill="1" applyBorder="1" applyAlignment="1">
      <alignment horizontal="center" vertical="center" wrapText="1"/>
    </xf>
    <xf numFmtId="0" fontId="0" fillId="24" borderId="1" xfId="0" applyFill="1" applyBorder="1" applyAlignment="1" applyProtection="1">
      <alignment horizontal="center" vertical="center" wrapText="1"/>
      <protection locked="0" hidden="1"/>
    </xf>
    <xf numFmtId="4" fontId="0" fillId="24" borderId="1" xfId="0" applyNumberForma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5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33" fillId="25" borderId="1" xfId="0" applyFont="1" applyFill="1" applyBorder="1" applyAlignment="1">
      <alignment horizontal="center" vertical="center" wrapText="1"/>
    </xf>
    <xf numFmtId="4" fontId="33" fillId="25" borderId="1" xfId="0" applyNumberFormat="1" applyFont="1" applyFill="1" applyBorder="1" applyAlignment="1">
      <alignment horizontal="center" vertical="center" wrapText="1"/>
    </xf>
    <xf numFmtId="0" fontId="33" fillId="25" borderId="0" xfId="0" applyFont="1" applyFill="1" applyAlignment="1">
      <alignment vertical="center"/>
    </xf>
    <xf numFmtId="0" fontId="33" fillId="25" borderId="1" xfId="0" applyFont="1" applyFill="1" applyBorder="1" applyAlignment="1">
      <alignment horizontal="center" vertical="center"/>
    </xf>
    <xf numFmtId="3" fontId="0" fillId="24" borderId="1" xfId="0" applyNumberFormat="1" applyFill="1" applyBorder="1" applyAlignment="1">
      <alignment horizontal="center" vertical="center" wrapText="1"/>
    </xf>
    <xf numFmtId="3" fontId="33" fillId="25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 applyProtection="1">
      <alignment horizontal="center" vertical="center" wrapText="1"/>
      <protection hidden="1"/>
    </xf>
    <xf numFmtId="3" fontId="0" fillId="0" borderId="1" xfId="0" applyNumberForma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0" fillId="24" borderId="1" xfId="0" applyNumberFormat="1" applyFill="1" applyBorder="1" applyAlignment="1" applyProtection="1">
      <alignment horizontal="center" vertical="center" wrapText="1"/>
      <protection hidden="1"/>
    </xf>
    <xf numFmtId="3" fontId="0" fillId="24" borderId="1" xfId="0" applyNumberFormat="1" applyFill="1" applyBorder="1" applyAlignment="1">
      <alignment horizontal="center" vertical="center"/>
    </xf>
    <xf numFmtId="4" fontId="0" fillId="24" borderId="1" xfId="0" applyNumberFormat="1" applyFill="1" applyBorder="1" applyAlignment="1">
      <alignment horizontal="center" vertical="center"/>
    </xf>
    <xf numFmtId="4" fontId="33" fillId="25" borderId="1" xfId="0" applyNumberFormat="1" applyFont="1" applyFill="1" applyBorder="1" applyAlignment="1">
      <alignment horizontal="center" vertical="center"/>
    </xf>
    <xf numFmtId="3" fontId="33" fillId="25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0" fontId="33" fillId="25" borderId="1" xfId="0" applyFont="1" applyFill="1" applyBorder="1" applyAlignment="1">
      <alignment horizontal="left" vertical="center"/>
    </xf>
    <xf numFmtId="0" fontId="0" fillId="24" borderId="1" xfId="0" applyFill="1" applyBorder="1" applyAlignment="1">
      <alignment horizontal="left" vertical="center"/>
    </xf>
    <xf numFmtId="49" fontId="0" fillId="0" borderId="1" xfId="0" applyNumberFormat="1" applyFill="1" applyBorder="1" applyAlignment="1" applyProtection="1">
      <alignment horizontal="left" vertical="center"/>
      <protection locked="0" hidden="1"/>
    </xf>
    <xf numFmtId="49" fontId="0" fillId="24" borderId="1" xfId="0" applyNumberFormat="1" applyFill="1" applyBorder="1" applyAlignment="1" applyProtection="1">
      <alignment horizontal="left" vertical="center"/>
      <protection locked="0" hidden="1"/>
    </xf>
    <xf numFmtId="3" fontId="0" fillId="0" borderId="1" xfId="0" applyNumberFormat="1" applyFill="1" applyBorder="1" applyAlignment="1">
      <alignment horizontal="left" vertical="center"/>
    </xf>
    <xf numFmtId="3" fontId="0" fillId="24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 applyProtection="1">
      <alignment horizontal="left" vertical="center"/>
      <protection hidden="1"/>
    </xf>
    <xf numFmtId="0" fontId="0" fillId="24" borderId="1" xfId="0" applyFill="1" applyBorder="1" applyAlignment="1" applyProtection="1">
      <alignment horizontal="left" vertical="center"/>
      <protection hidden="1"/>
    </xf>
    <xf numFmtId="4" fontId="0" fillId="0" borderId="1" xfId="0" applyNumberFormat="1" applyFill="1" applyBorder="1" applyAlignment="1">
      <alignment horizontal="left" vertical="center"/>
    </xf>
    <xf numFmtId="4" fontId="0" fillId="24" borderId="1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left" vertical="center"/>
    </xf>
    <xf numFmtId="4" fontId="0" fillId="0" borderId="2" xfId="0" applyNumberFormat="1" applyFill="1" applyBorder="1" applyAlignment="1">
      <alignment horizontal="left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0" fillId="0" borderId="0" xfId="0" applyNumberFormat="1" applyFill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68" fontId="0" fillId="0" borderId="0" xfId="0" applyNumberFormat="1" applyFill="1" applyBorder="1" applyAlignment="1">
      <alignment horizontal="center" vertical="center" wrapText="1"/>
    </xf>
    <xf numFmtId="168" fontId="33" fillId="25" borderId="0" xfId="0" applyNumberFormat="1" applyFont="1" applyFill="1" applyAlignment="1">
      <alignment vertical="center"/>
    </xf>
    <xf numFmtId="168" fontId="0" fillId="24" borderId="0" xfId="0" applyNumberFormat="1" applyFill="1" applyAlignment="1">
      <alignment vertical="center"/>
    </xf>
    <xf numFmtId="168" fontId="0" fillId="0" borderId="0" xfId="0" applyNumberFormat="1" applyFill="1" applyAlignment="1">
      <alignment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3" fontId="0" fillId="24" borderId="1" xfId="0" applyNumberFormat="1" applyFont="1" applyFill="1" applyBorder="1" applyAlignment="1">
      <alignment horizontal="center" vertical="center" wrapText="1"/>
    </xf>
    <xf numFmtId="4" fontId="0" fillId="24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3" fontId="0" fillId="24" borderId="1" xfId="0" applyNumberFormat="1" applyFont="1" applyFill="1" applyBorder="1" applyAlignment="1">
      <alignment horizontal="center" vertical="center"/>
    </xf>
    <xf numFmtId="0" fontId="0" fillId="24" borderId="1" xfId="0" applyFont="1" applyFill="1" applyBorder="1" applyAlignment="1">
      <alignment horizontal="center" vertical="center"/>
    </xf>
    <xf numFmtId="4" fontId="0" fillId="24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69" fontId="3" fillId="0" borderId="0" xfId="1" applyNumberFormat="1" applyFont="1" applyAlignment="1">
      <alignment horizontal="center" vertical="center"/>
    </xf>
    <xf numFmtId="169" fontId="3" fillId="0" borderId="0" xfId="1" applyNumberFormat="1" applyFont="1" applyAlignment="1">
      <alignment vertical="center"/>
    </xf>
    <xf numFmtId="169" fontId="3" fillId="0" borderId="0" xfId="1" applyNumberFormat="1" applyFont="1" applyAlignment="1">
      <alignment vertical="center" wrapText="1"/>
    </xf>
    <xf numFmtId="169" fontId="3" fillId="0" borderId="0" xfId="1" applyNumberFormat="1" applyFont="1" applyAlignment="1">
      <alignment horizontal="right" vertical="center" wrapText="1"/>
    </xf>
    <xf numFmtId="169" fontId="3" fillId="0" borderId="0" xfId="1" applyNumberFormat="1" applyFont="1" applyAlignment="1">
      <alignment horizontal="right" vertical="center"/>
    </xf>
    <xf numFmtId="0" fontId="4" fillId="25" borderId="1" xfId="1" applyFont="1" applyFill="1" applyBorder="1" applyAlignment="1">
      <alignment vertical="center" wrapText="1"/>
    </xf>
    <xf numFmtId="4" fontId="4" fillId="25" borderId="1" xfId="1" applyNumberFormat="1" applyFont="1" applyFill="1" applyBorder="1" applyAlignment="1">
      <alignment vertical="center" wrapText="1"/>
    </xf>
    <xf numFmtId="0" fontId="3" fillId="25" borderId="0" xfId="1" applyFont="1" applyFill="1" applyAlignment="1">
      <alignment vertical="center"/>
    </xf>
    <xf numFmtId="1" fontId="3" fillId="25" borderId="1" xfId="121" applyNumberFormat="1" applyFont="1" applyFill="1" applyBorder="1" applyAlignment="1">
      <alignment horizontal="center" vertical="center" wrapText="1"/>
    </xf>
    <xf numFmtId="0" fontId="3" fillId="25" borderId="1" xfId="121" applyFont="1" applyFill="1" applyBorder="1" applyAlignment="1">
      <alignment horizontal="left" vertical="center" wrapText="1"/>
    </xf>
    <xf numFmtId="169" fontId="3" fillId="0" borderId="0" xfId="1" applyNumberFormat="1" applyFont="1" applyAlignment="1">
      <alignment horizontal="right" vertical="center"/>
    </xf>
    <xf numFmtId="169" fontId="3" fillId="0" borderId="0" xfId="1" applyNumberFormat="1" applyFont="1" applyAlignment="1">
      <alignment horizontal="left" vertical="center"/>
    </xf>
    <xf numFmtId="169" fontId="3" fillId="26" borderId="0" xfId="1" applyNumberFormat="1" applyFont="1" applyFill="1" applyAlignment="1">
      <alignment vertical="center"/>
    </xf>
    <xf numFmtId="0" fontId="25" fillId="27" borderId="0" xfId="182" applyFill="1"/>
    <xf numFmtId="0" fontId="23" fillId="0" borderId="0" xfId="121"/>
    <xf numFmtId="0" fontId="38" fillId="27" borderId="0" xfId="336" applyFont="1" applyFill="1"/>
    <xf numFmtId="0" fontId="39" fillId="27" borderId="0" xfId="335" applyFont="1" applyFill="1" applyAlignment="1">
      <alignment vertical="center" wrapText="1"/>
    </xf>
    <xf numFmtId="0" fontId="39" fillId="27" borderId="0" xfId="335" applyFont="1" applyFill="1" applyAlignment="1">
      <alignment horizontal="left" vertical="center" wrapText="1"/>
    </xf>
    <xf numFmtId="0" fontId="23" fillId="27" borderId="0" xfId="336" applyFill="1"/>
    <xf numFmtId="0" fontId="23" fillId="27" borderId="0" xfId="121" applyFill="1"/>
    <xf numFmtId="0" fontId="37" fillId="27" borderId="0" xfId="335" applyFont="1" applyFill="1" applyAlignment="1">
      <alignment horizontal="left" wrapText="1"/>
    </xf>
    <xf numFmtId="0" fontId="40" fillId="27" borderId="0" xfId="336" applyFont="1" applyFill="1" applyAlignment="1">
      <alignment horizontal="center" vertical="center" wrapText="1"/>
    </xf>
    <xf numFmtId="0" fontId="23" fillId="27" borderId="0" xfId="121" applyFill="1" applyAlignment="1"/>
    <xf numFmtId="169" fontId="3" fillId="0" borderId="0" xfId="1" applyNumberFormat="1" applyFont="1" applyAlignment="1">
      <alignment horizontal="right" vertical="center"/>
    </xf>
    <xf numFmtId="169" fontId="0" fillId="0" borderId="0" xfId="0" applyNumberFormat="1" applyAlignment="1">
      <alignment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3" fillId="25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6" fillId="0" borderId="1" xfId="223" applyNumberFormat="1" applyFont="1" applyFill="1" applyBorder="1" applyAlignment="1" applyProtection="1">
      <alignment horizontal="center" vertical="center" wrapText="1"/>
    </xf>
    <xf numFmtId="0" fontId="36" fillId="0" borderId="1" xfId="223" applyNumberFormat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4" fontId="36" fillId="0" borderId="1" xfId="223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337">
    <cellStyle name="”€ЌЂЌ‘Ћ‚›‰" xfId="3"/>
    <cellStyle name="”€Љ‘€ђЋ‚ЂЌЌ›‰" xfId="4"/>
    <cellStyle name="„…Ќ…†Ќ›‰" xfId="5"/>
    <cellStyle name="„Ђ’Ђ" xfId="6"/>
    <cellStyle name="€’ЋѓЋ‚›‰" xfId="7"/>
    <cellStyle name="‡ЂѓЋ‹Ћ‚ЋЉ1" xfId="8"/>
    <cellStyle name="‡ЂѓЋ‹Ћ‚ЋЉ2" xfId="9"/>
    <cellStyle name="" xfId="10"/>
    <cellStyle name="" xfId="11"/>
    <cellStyle name="" xfId="12"/>
    <cellStyle name="_ПРЕЙСКУРАНТ 2013 по СУЗам_01.03.2013" xfId="13"/>
    <cellStyle name="_ПРЕЙСКУРАНТ 2013 по СУЗам_01.03.2013" xfId="14"/>
    <cellStyle name="_ПРЕЙСКУРАНТ 2013 по СУЗам_01.03.2013_Приложение_1 к ДС_9 к ТС_2013" xfId="15"/>
    <cellStyle name="_ПРЕЙСКУРАНТ 2013 по СУЗам_01.03.2013_Приложение_1 к ДС_9 к ТС_2013" xfId="16"/>
    <cellStyle name="_ПРЕЙСКУРАНТ 2013 по СУЗам_01.03.2013_приложения к ДС_5 к ТС_2013" xfId="17"/>
    <cellStyle name="_ПРЕЙСКУРАНТ 2013 по СУЗам_01.03.2013_приложения к ДС_5 к ТС_2013" xfId="18"/>
    <cellStyle name="_ПРЕЙСКУРАНТ 2013 по СУЗам_01.03.2013_приложения к ДС_7 к ТС_2013" xfId="19"/>
    <cellStyle name="_ПРЕЙСКУРАНТ 2013 по СУЗам_01.03.2013_приложения к ДС_7 к ТС_2013" xfId="20"/>
    <cellStyle name="_Расчет прил. по УЕТам_01012013" xfId="21"/>
    <cellStyle name="_Расчет прил. по УЕТам_01012013" xfId="22"/>
    <cellStyle name="_Расчет прил. по УЕТам_01012013_Приложение_1 к ДС_9 к ТС_2013" xfId="23"/>
    <cellStyle name="_Расчет прил. по УЕТам_01012013_Приложение_1 к ДС_9 к ТС_2013" xfId="24"/>
    <cellStyle name="_Расчет прил. по УЕТам_01012013_приложения к ДС_5 к ТС_2013" xfId="25"/>
    <cellStyle name="_Расчет прил. по УЕТам_01012013_приложения к ДС_5 к ТС_2013" xfId="26"/>
    <cellStyle name="_Расчет прил. по УЕТам_01012013_приложения к ДС_7 к ТС_2013" xfId="27"/>
    <cellStyle name="_Расчет прил. по УЕТам_01012013_приложения к ДС_7 к ТС_2013" xfId="28"/>
    <cellStyle name="" xfId="29"/>
    <cellStyle name="" xfId="30"/>
    <cellStyle name="_ПРЕЙСКУРАНТ 2013 по СУЗам_01.03.2013" xfId="31"/>
    <cellStyle name="_ПРЕЙСКУРАНТ 2013 по СУЗам_01.03.2013" xfId="32"/>
    <cellStyle name="_ПРЕЙСКУРАНТ 2013 по СУЗам_01.03.2013_Приложение_1 к ДС_9 к ТС_2013" xfId="33"/>
    <cellStyle name="_ПРЕЙСКУРАНТ 2013 по СУЗам_01.03.2013_Приложение_1 к ДС_9 к ТС_2013" xfId="34"/>
    <cellStyle name="_ПРЕЙСКУРАНТ 2013 по СУЗам_01.03.2013_приложения к ДС_5 к ТС_2013" xfId="35"/>
    <cellStyle name="_ПРЕЙСКУРАНТ 2013 по СУЗам_01.03.2013_приложения к ДС_5 к ТС_2013" xfId="36"/>
    <cellStyle name="_ПРЕЙСКУРАНТ 2013 по СУЗам_01.03.2013_приложения к ДС_7 к ТС_2013" xfId="37"/>
    <cellStyle name="_ПРЕЙСКУРАНТ 2013 по СУЗам_01.03.2013_приложения к ДС_7 к ТС_2013" xfId="38"/>
    <cellStyle name="_Расчет прил. по УЕТам_01012013" xfId="39"/>
    <cellStyle name="_Расчет прил. по УЕТам_01012013" xfId="40"/>
    <cellStyle name="_Расчет прил. по УЕТам_01012013_Приложение_1 к ДС_9 к ТС_2013" xfId="41"/>
    <cellStyle name="_Расчет прил. по УЕТам_01012013_Приложение_1 к ДС_9 к ТС_2013" xfId="42"/>
    <cellStyle name="_Расчет прил. по УЕТам_01012013_приложения к ДС_5 к ТС_2013" xfId="43"/>
    <cellStyle name="_Расчет прил. по УЕТам_01012013_приложения к ДС_5 к ТС_2013" xfId="44"/>
    <cellStyle name="_Расчет прил. по УЕТам_01012013_приложения к ДС_7 к ТС_2013" xfId="45"/>
    <cellStyle name="_Расчет прил. по УЕТам_01012013_приложения к ДС_7 к ТС_2013" xfId="46"/>
    <cellStyle name="" xfId="47"/>
    <cellStyle name="1" xfId="48"/>
    <cellStyle name="2" xfId="49"/>
    <cellStyle name="20% - Акцент1 2" xfId="50"/>
    <cellStyle name="20% - Акцент2 2" xfId="51"/>
    <cellStyle name="20% - Акцент3 2" xfId="52"/>
    <cellStyle name="20% - Акцент4 2" xfId="53"/>
    <cellStyle name="20% - Акцент5 2" xfId="54"/>
    <cellStyle name="20% - Акцент6 2" xfId="55"/>
    <cellStyle name="40% - Акцент1 2" xfId="56"/>
    <cellStyle name="40% - Акцент2 2" xfId="57"/>
    <cellStyle name="40% - Акцент3 2" xfId="58"/>
    <cellStyle name="40% - Акцент4 2" xfId="59"/>
    <cellStyle name="40% - Акцент5 2" xfId="60"/>
    <cellStyle name="40% - Акцент6 2" xfId="61"/>
    <cellStyle name="60% - Акцент1 2" xfId="62"/>
    <cellStyle name="60% - Акцент2 2" xfId="63"/>
    <cellStyle name="60% - Акцент3 2" xfId="64"/>
    <cellStyle name="60% - Акцент4 2" xfId="65"/>
    <cellStyle name="60% - Акцент5 2" xfId="66"/>
    <cellStyle name="60% - Акцент6 2" xfId="67"/>
    <cellStyle name="Excel Built-in Normal" xfId="68"/>
    <cellStyle name="F2" xfId="69"/>
    <cellStyle name="F3" xfId="70"/>
    <cellStyle name="F4" xfId="71"/>
    <cellStyle name="F5" xfId="72"/>
    <cellStyle name="F6" xfId="73"/>
    <cellStyle name="F7" xfId="74"/>
    <cellStyle name="F8" xfId="75"/>
    <cellStyle name="Normal_Sheet1" xfId="222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Гиперссылка 2" xfId="85"/>
    <cellStyle name="Гиперссылка 3" xfId="223"/>
    <cellStyle name="Денежный 2" xfId="86"/>
    <cellStyle name="Заголовок 1 2" xfId="87"/>
    <cellStyle name="Заголовок 2 2" xfId="88"/>
    <cellStyle name="Заголовок 3 2" xfId="89"/>
    <cellStyle name="Заголовок 4 2" xfId="90"/>
    <cellStyle name="Итог 2" xfId="91"/>
    <cellStyle name="Контрольная ячейка 2" xfId="92"/>
    <cellStyle name="Название 2" xfId="93"/>
    <cellStyle name="Нейтральный 2" xfId="94"/>
    <cellStyle name="Обычный" xfId="0" builtinId="0"/>
    <cellStyle name="Обычный 10" xfId="95"/>
    <cellStyle name="Обычный 10 2" xfId="96"/>
    <cellStyle name="Обычный 10 2 2" xfId="97"/>
    <cellStyle name="Обычный 10 2 2 2" xfId="256"/>
    <cellStyle name="Обычный 10 2 3" xfId="257"/>
    <cellStyle name="Обычный 10 3" xfId="98"/>
    <cellStyle name="Обычный 10 3 2" xfId="258"/>
    <cellStyle name="Обычный 10 4" xfId="259"/>
    <cellStyle name="Обычный 10_РПН 01.01.2015" xfId="99"/>
    <cellStyle name="Обычный 11" xfId="100"/>
    <cellStyle name="Обычный 11 2" xfId="101"/>
    <cellStyle name="Обычный 11 2 2" xfId="102"/>
    <cellStyle name="Обычный 11 2 3" xfId="103"/>
    <cellStyle name="Обычный 11 2 3 2" xfId="260"/>
    <cellStyle name="Обычный 11 2 4" xfId="261"/>
    <cellStyle name="Обычный 11 3" xfId="104"/>
    <cellStyle name="Обычный 11 3 2" xfId="262"/>
    <cellStyle name="Обычный 11 4" xfId="263"/>
    <cellStyle name="Обычный 12" xfId="105"/>
    <cellStyle name="Обычный 12 2" xfId="106"/>
    <cellStyle name="Обычный 12 2 2" xfId="264"/>
    <cellStyle name="Обычный 12 3" xfId="265"/>
    <cellStyle name="Обычный 13" xfId="107"/>
    <cellStyle name="Обычный 13 2" xfId="108"/>
    <cellStyle name="Обычный 13 2 2" xfId="266"/>
    <cellStyle name="Обычный 13 3" xfId="267"/>
    <cellStyle name="Обычный 14" xfId="109"/>
    <cellStyle name="Обычный 14 2" xfId="110"/>
    <cellStyle name="Обычный 14 2 2" xfId="268"/>
    <cellStyle name="Обычный 14 3" xfId="269"/>
    <cellStyle name="Обычный 15" xfId="111"/>
    <cellStyle name="Обычный 15 2" xfId="112"/>
    <cellStyle name="Обычный 15 2 2" xfId="270"/>
    <cellStyle name="Обычный 15 3" xfId="271"/>
    <cellStyle name="Обычный 16" xfId="113"/>
    <cellStyle name="Обычный 16 2" xfId="114"/>
    <cellStyle name="Обычный 16 2 2" xfId="272"/>
    <cellStyle name="Обычный 16 3" xfId="273"/>
    <cellStyle name="Обычный 17" xfId="115"/>
    <cellStyle name="Обычный 17 2" xfId="116"/>
    <cellStyle name="Обычный 17 2 2" xfId="274"/>
    <cellStyle name="Обычный 17 3" xfId="275"/>
    <cellStyle name="Обычный 18" xfId="117"/>
    <cellStyle name="Обычный 18 2" xfId="118"/>
    <cellStyle name="Обычный 18 2 2" xfId="276"/>
    <cellStyle name="Обычный 18 3" xfId="277"/>
    <cellStyle name="Обычный 19" xfId="119"/>
    <cellStyle name="Обычный 19 2" xfId="120"/>
    <cellStyle name="Обычный 19 2 2" xfId="278"/>
    <cellStyle name="Обычный 19 3" xfId="279"/>
    <cellStyle name="Обычный 2" xfId="121"/>
    <cellStyle name="Обычный 2 10" xfId="238"/>
    <cellStyle name="Обычный 2 2" xfId="122"/>
    <cellStyle name="Обычный 2 2 2" xfId="123"/>
    <cellStyle name="Обычный 2 2 3" xfId="124"/>
    <cellStyle name="Обычный 2 2 3 2" xfId="125"/>
    <cellStyle name="Обычный 2 2 3 2 2" xfId="126"/>
    <cellStyle name="Обычный 2 2 3 2 2 2" xfId="127"/>
    <cellStyle name="Обычный 2 2 3 2 2 2 2" xfId="280"/>
    <cellStyle name="Обычный 2 2 3 2 2 3" xfId="281"/>
    <cellStyle name="Обычный 2 2 3 2 3" xfId="128"/>
    <cellStyle name="Обычный 2 2 3 2 3 2" xfId="282"/>
    <cellStyle name="Обычный 2 2 3 2 4" xfId="283"/>
    <cellStyle name="Обычный 2 2 3 3" xfId="129"/>
    <cellStyle name="Обычный 2 2 3 3 2" xfId="130"/>
    <cellStyle name="Обычный 2 2 3 3 2 2" xfId="131"/>
    <cellStyle name="Обычный 2 2 3 3 2 2 2" xfId="284"/>
    <cellStyle name="Обычный 2 2 3 3 2 3" xfId="285"/>
    <cellStyle name="Обычный 2 2 3 3 3" xfId="132"/>
    <cellStyle name="Обычный 2 2 3 3 3 2" xfId="224"/>
    <cellStyle name="Обычный 2 2 3 3 3 3" xfId="225"/>
    <cellStyle name="Обычный 2 2 3 3 4" xfId="226"/>
    <cellStyle name="Обычный 2 2 3 4" xfId="133"/>
    <cellStyle name="Обычный 2 2 3 4 2" xfId="286"/>
    <cellStyle name="Обычный 2 2 3 5" xfId="287"/>
    <cellStyle name="Обычный 2 2 4" xfId="134"/>
    <cellStyle name="Обычный 2 2 4 2" xfId="135"/>
    <cellStyle name="Обычный 2 2 4 2 2" xfId="288"/>
    <cellStyle name="Обычный 2 2 4 3" xfId="289"/>
    <cellStyle name="Обычный 2 2 5" xfId="136"/>
    <cellStyle name="Обычный 2 2 5 2" xfId="137"/>
    <cellStyle name="Обычный 2 2 5 2 2" xfId="290"/>
    <cellStyle name="Обычный 2 2 5 3" xfId="291"/>
    <cellStyle name="Обычный 2 2 6" xfId="292"/>
    <cellStyle name="Обычный 2 2_РПН 01.01.2015" xfId="138"/>
    <cellStyle name="Обычный 2 3" xfId="139"/>
    <cellStyle name="Обычный 2 4" xfId="140"/>
    <cellStyle name="Обычный 2 5" xfId="141"/>
    <cellStyle name="Обычный 2 6" xfId="239"/>
    <cellStyle name="Обычный 2 7" xfId="240"/>
    <cellStyle name="Обычный 2 8" xfId="241"/>
    <cellStyle name="Обычный 2 9" xfId="242"/>
    <cellStyle name="Обычный 20" xfId="142"/>
    <cellStyle name="Обычный 20 2" xfId="143"/>
    <cellStyle name="Обычный 20 2 2" xfId="293"/>
    <cellStyle name="Обычный 20 3" xfId="294"/>
    <cellStyle name="Обычный 21" xfId="144"/>
    <cellStyle name="Обычный 22" xfId="145"/>
    <cellStyle name="Обычный 22 2" xfId="227"/>
    <cellStyle name="Обычный 23" xfId="146"/>
    <cellStyle name="Обычный 24" xfId="147"/>
    <cellStyle name="Обычный 25" xfId="148"/>
    <cellStyle name="Обычный 26" xfId="149"/>
    <cellStyle name="Обычный 26 2" xfId="228"/>
    <cellStyle name="Обычный 27" xfId="150"/>
    <cellStyle name="Обычный 28" xfId="151"/>
    <cellStyle name="Обычный 28 2" xfId="152"/>
    <cellStyle name="Обычный 28 2 2" xfId="153"/>
    <cellStyle name="Обычный 28 2 2 2" xfId="295"/>
    <cellStyle name="Обычный 28 2 3" xfId="296"/>
    <cellStyle name="Обычный 28 2 3 2" xfId="297"/>
    <cellStyle name="Обычный 28 2 3 3" xfId="298"/>
    <cellStyle name="Обычный 28 2 3 4" xfId="299"/>
    <cellStyle name="Обычный 28 3" xfId="154"/>
    <cellStyle name="Обычный 28 3 2" xfId="300"/>
    <cellStyle name="Обычный 28 4" xfId="301"/>
    <cellStyle name="Обычный 28 4 2" xfId="302"/>
    <cellStyle name="Обычный 29" xfId="155"/>
    <cellStyle name="Обычный 29 2" xfId="156"/>
    <cellStyle name="Обычный 29 2 2" xfId="303"/>
    <cellStyle name="Обычный 29 3" xfId="304"/>
    <cellStyle name="Обычный 3" xfId="1"/>
    <cellStyle name="Обычный 3 2" xfId="157"/>
    <cellStyle name="Обычный 3 2 2" xfId="158"/>
    <cellStyle name="Обычный 3 2 3" xfId="159"/>
    <cellStyle name="Обычный 3 2 3 2" xfId="160"/>
    <cellStyle name="Обычный 3 2 3 2 2" xfId="305"/>
    <cellStyle name="Обычный 3 2 3 3" xfId="306"/>
    <cellStyle name="Обычный 3 3" xfId="161"/>
    <cellStyle name="Обычный 3 4" xfId="162"/>
    <cellStyle name="Обычный 3 4 2" xfId="163"/>
    <cellStyle name="Обычный 3 4 2 2" xfId="307"/>
    <cellStyle name="Обычный 3 4 3" xfId="308"/>
    <cellStyle name="Обычный 3 5" xfId="164"/>
    <cellStyle name="Обычный 3 5 2" xfId="309"/>
    <cellStyle name="Обычный 3 6" xfId="237"/>
    <cellStyle name="Обычный 3_РПН 01.01.2015" xfId="165"/>
    <cellStyle name="Обычный 30" xfId="166"/>
    <cellStyle name="Обычный 30 2" xfId="167"/>
    <cellStyle name="Обычный 30 2 2" xfId="310"/>
    <cellStyle name="Обычный 30 3" xfId="311"/>
    <cellStyle name="Обычный 31" xfId="168"/>
    <cellStyle name="Обычный 31 2" xfId="169"/>
    <cellStyle name="Обычный 31 2 2" xfId="312"/>
    <cellStyle name="Обычный 31 3" xfId="313"/>
    <cellStyle name="Обычный 32" xfId="170"/>
    <cellStyle name="Обычный 32 2" xfId="314"/>
    <cellStyle name="Обычный 33" xfId="171"/>
    <cellStyle name="Обычный 33 2" xfId="315"/>
    <cellStyle name="Обычный 34" xfId="172"/>
    <cellStyle name="Обычный 35" xfId="173"/>
    <cellStyle name="Обычный 36" xfId="174"/>
    <cellStyle name="Обычный 37" xfId="229"/>
    <cellStyle name="Обычный 38" xfId="230"/>
    <cellStyle name="Обычный 39" xfId="231"/>
    <cellStyle name="Обычный 4" xfId="175"/>
    <cellStyle name="Обычный 4 2" xfId="176"/>
    <cellStyle name="Обычный 40" xfId="232"/>
    <cellStyle name="Обычный 41" xfId="243"/>
    <cellStyle name="Обычный 42" xfId="244"/>
    <cellStyle name="Обычный 43" xfId="245"/>
    <cellStyle name="Обычный 44" xfId="246"/>
    <cellStyle name="Обычный 45" xfId="247"/>
    <cellStyle name="Обычный 46" xfId="248"/>
    <cellStyle name="Обычный 47" xfId="249"/>
    <cellStyle name="Обычный 48" xfId="250"/>
    <cellStyle name="Обычный 49" xfId="251"/>
    <cellStyle name="Обычный 5" xfId="2"/>
    <cellStyle name="Обычный 5 2" xfId="177"/>
    <cellStyle name="Обычный 50" xfId="252"/>
    <cellStyle name="Обычный 6" xfId="178"/>
    <cellStyle name="Обычный 6 2" xfId="179"/>
    <cellStyle name="Обычный 6 2 2" xfId="180"/>
    <cellStyle name="Обычный 6 2 2 2" xfId="181"/>
    <cellStyle name="Обычный 6 2 2 2 2" xfId="316"/>
    <cellStyle name="Обычный 6 2 2 3" xfId="317"/>
    <cellStyle name="Обычный 6 2 3" xfId="318"/>
    <cellStyle name="Обычный 6 3" xfId="182"/>
    <cellStyle name="Обычный 6 3 2" xfId="319"/>
    <cellStyle name="Обычный 6 4" xfId="183"/>
    <cellStyle name="Обычный 6 4 2" xfId="320"/>
    <cellStyle name="Обычный 6 5" xfId="321"/>
    <cellStyle name="Обычный 7" xfId="184"/>
    <cellStyle name="Обычный 8" xfId="185"/>
    <cellStyle name="Обычный 8 2" xfId="322"/>
    <cellStyle name="Обычный 9" xfId="186"/>
    <cellStyle name="Обычный 9 2" xfId="187"/>
    <cellStyle name="Обычный 9 2 2" xfId="323"/>
    <cellStyle name="Обычный 9 3" xfId="324"/>
    <cellStyle name="Обычный_Лист1" xfId="335"/>
    <cellStyle name="Обычный_Новые прилож в ГТС 2010 сохр" xfId="336"/>
    <cellStyle name="Плохой 2" xfId="188"/>
    <cellStyle name="Пояснение 2" xfId="189"/>
    <cellStyle name="Примечание 2" xfId="190"/>
    <cellStyle name="Процентный 2" xfId="191"/>
    <cellStyle name="Процентный 3" xfId="192"/>
    <cellStyle name="Процентный 3 2" xfId="193"/>
    <cellStyle name="Процентный 3 2 2" xfId="325"/>
    <cellStyle name="Процентный 3 3" xfId="326"/>
    <cellStyle name="Связанная ячейка 2" xfId="194"/>
    <cellStyle name="ТЕКСТ" xfId="195"/>
    <cellStyle name="Текст предупреждения 2" xfId="196"/>
    <cellStyle name="Финансовый [0] 2" xfId="197"/>
    <cellStyle name="Финансовый 10" xfId="198"/>
    <cellStyle name="Финансовый 11" xfId="199"/>
    <cellStyle name="Финансовый 12" xfId="200"/>
    <cellStyle name="Финансовый 12 2" xfId="233"/>
    <cellStyle name="Финансовый 13" xfId="201"/>
    <cellStyle name="Финансовый 13 2" xfId="202"/>
    <cellStyle name="Финансовый 13 2 2" xfId="327"/>
    <cellStyle name="Финансовый 13 3" xfId="328"/>
    <cellStyle name="Финансовый 14" xfId="203"/>
    <cellStyle name="Финансовый 14 2" xfId="204"/>
    <cellStyle name="Финансовый 14 2 2" xfId="329"/>
    <cellStyle name="Финансовый 15" xfId="234"/>
    <cellStyle name="Финансовый 16" xfId="235"/>
    <cellStyle name="Финансовый 2" xfId="205"/>
    <cellStyle name="Финансовый 2 2" xfId="206"/>
    <cellStyle name="Финансовый 2 2 2" xfId="236"/>
    <cellStyle name="Финансовый 2 3" xfId="207"/>
    <cellStyle name="Финансовый 2 4" xfId="253"/>
    <cellStyle name="Финансовый 3" xfId="208"/>
    <cellStyle name="Финансовый 3 2" xfId="209"/>
    <cellStyle name="Финансовый 3 2 2" xfId="330"/>
    <cellStyle name="Финансовый 4" xfId="210"/>
    <cellStyle name="Финансовый 4 2" xfId="254"/>
    <cellStyle name="Финансовый 5" xfId="211"/>
    <cellStyle name="Финансовый 5 2" xfId="255"/>
    <cellStyle name="Финансовый 6" xfId="212"/>
    <cellStyle name="Финансовый 6 2" xfId="213"/>
    <cellStyle name="Финансовый 6 2 2" xfId="214"/>
    <cellStyle name="Финансовый 6 2 3" xfId="215"/>
    <cellStyle name="Финансовый 6 2 3 2" xfId="331"/>
    <cellStyle name="Финансовый 6 2 4" xfId="332"/>
    <cellStyle name="Финансовый 6 3" xfId="216"/>
    <cellStyle name="Финансовый 6 3 2" xfId="333"/>
    <cellStyle name="Финансовый 6 4" xfId="334"/>
    <cellStyle name="Финансовый 7" xfId="217"/>
    <cellStyle name="Финансовый 8" xfId="218"/>
    <cellStyle name="Финансовый 9" xfId="219"/>
    <cellStyle name="Хороший 2" xfId="220"/>
    <cellStyle name="ЏђЋ–…Ќ’Ќ›‰" xfId="221"/>
  </cellStyles>
  <dxfs count="1">
    <dxf>
      <fill>
        <patternFill patternType="solid">
          <fgColor rgb="FFCCFFFF"/>
          <bgColor rgb="FF000000"/>
        </patternFill>
      </fill>
    </dxf>
  </dxfs>
  <tableStyles count="0" defaultTableStyle="TableStyleMedium2" defaultPivotStyle="PivotStyleLight16"/>
  <colors>
    <mruColors>
      <color rgb="FFCCFFFF"/>
      <color rgb="FFB0D5E8"/>
      <color rgb="FF99CCFF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knot\Desktop\&#1083;&#1077;&#1085;&#1090;&#1072;\X:\Users\YiVa\Desktop\gf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5;&#1083;&#1072;&#1085;%20&#1092;&#1080;&#1085;_2018\&#1076;&#1083;&#1103;%20&#1050;&#1062;%20116\&#1042;&#1052;&#1055;_2018\11000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iVa\Desktop\g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knot\Desktop\&#1083;&#1077;&#1085;&#1090;&#1072;\X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45;&#1053;&#1058;&#1040;&#1056;&#1048;&#1060;&#1053;&#1054;&#1045;\&#1043;&#1077;&#1085;&#1090;&#1072;&#1088;&#1080;&#1092;&#1085;&#1086;&#1077;%20&#1085;&#1072;%202015%20&#1075;&#1086;&#1076;\&#1044;&#1083;&#1103;%20&#1088;&#1072;&#1089;&#1095;&#1077;&#1090;&#1086;&#1074;%20&#1090;&#1072;&#1088;&#1080;&#1092;&#1086;&#1074;\&#1056;&#1040;&#1057;&#1063;&#1045;&#1058;&#1067;%20&#1044;&#1051;&#1071;%20&#1055;&#1054;&#1044;&#1059;&#1064;&#1045;&#1042;&#1054;&#1043;&#1054;\&#1056;&#1072;&#1079;&#1088;&#1072;&#1073;&#1086;&#1090;&#1082;&#1072;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VAbih\Desktop\&#1064;&#1072;&#1073;&#1083;&#1086;&#1085;%20&#1076;&#1083;&#1103;%20&#1052;&#1054;_&#1085;&#1072;_2017_3%20&#1074;&#1077;&#1088;&#1089;&#1080;&#1103;_&#1076;&#1083;&#1103;%20&#1084;&#1077;&#1085;&#1103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knot\Desktop\&#1083;&#1077;&#1085;&#1090;&#1072;\X:\&#1050;&#1054;&#1053;&#1058;&#1056;&#1054;&#1051;&#1068;&#1053;&#1067;&#1045;%20&#1062;&#1048;&#1060;&#1056;&#1067;\2014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3;&#1058;&#1056;&#1054;&#1051;&#1068;&#1053;&#1067;&#1045;%20&#1062;&#1048;&#1060;&#1056;&#1067;\2014\&#1043;&#1045;&#1053;&#1058;&#1040;&#1056;&#1048;&#1060;&#1053;&#1054;&#1045;\&#1043;&#1077;&#1085;&#1090;&#1072;&#1088;&#1080;&#1092;&#1085;&#1086;&#1077;%20&#1085;&#1072;%202009%20&#1075;&#1086;&#1076;\&#1043;&#1058;&#1057;%20-%200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rknot\Desktop\&#1083;&#1077;&#1085;&#1090;&#1072;\X:\&#1050;&#1054;&#1053;&#1058;&#1056;&#1054;&#1051;&#1068;&#1053;&#1067;&#1045;%20&#1062;&#1048;&#1060;&#1056;&#1067;\2014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54;&#1053;&#1058;&#1056;&#1054;&#1051;&#1068;&#1053;&#1067;&#1045;%20&#1062;&#1048;&#1060;&#1056;&#1067;\2014\&#1043;&#1045;&#1053;&#1058;&#1040;&#1056;&#1048;&#1060;&#1053;&#1054;&#1045;%20&#1089;%20&#1087;&#1088;&#1080;&#1083;&#1086;&#1078;&#1077;&#1085;&#1080;&#1103;&#1084;&#1080;\&#1044;&#1086;&#1087;.&#1089;&#1086;&#1075;&#1083;.%20&#1082;%20&#1043;&#1058;&#1057;%20&#1086;&#1090;%203%20&#1089;&#1077;&#1085;&#1090;&#1103;&#1073;&#1088;&#1103;%202008\Vasicheva\&#1056;&#1072;&#1089;&#1095;&#1077;&#1090;%20&#1089;&#1090;-&#1090;&#1080;%20&#1087;&#1080;&#1090;&#1072;&#1085;&#1080;&#1103;%201%20&#1082;.&#1076;%20&#1085;&#1072;%202008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"/>
      <sheetName val="газ"/>
      <sheetName val="вода"/>
      <sheetName val="мо"/>
      <sheetName val="теп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О_2018"/>
      <sheetName val="исх_дан"/>
      <sheetName val="норм"/>
      <sheetName val="Инструкция"/>
      <sheetName val="ВМП"/>
    </sheetNames>
    <sheetDataSet>
      <sheetData sheetId="0"/>
      <sheetData sheetId="1">
        <row r="107">
          <cell r="H107" t="str">
            <v>Абдоминальная хирургия</v>
          </cell>
        </row>
        <row r="108">
          <cell r="H108" t="str">
            <v>Акушерство и гинекология</v>
          </cell>
        </row>
        <row r="109">
          <cell r="H109" t="str">
            <v>Гастроэнтерология</v>
          </cell>
        </row>
        <row r="110">
          <cell r="H110" t="str">
            <v>Гематология</v>
          </cell>
        </row>
        <row r="111">
          <cell r="H111" t="str">
            <v>Детская хирургия в период новорожденности</v>
          </cell>
        </row>
        <row r="112">
          <cell r="H112" t="str">
            <v>Дерматовенерология</v>
          </cell>
        </row>
        <row r="113">
          <cell r="H113" t="str">
            <v>Комбустиология</v>
          </cell>
        </row>
        <row r="114">
          <cell r="H114" t="str">
            <v>Нейрохирургия</v>
          </cell>
        </row>
        <row r="115">
          <cell r="H115" t="str">
            <v>Неонатология</v>
          </cell>
        </row>
        <row r="116">
          <cell r="H116" t="str">
            <v>Онкология</v>
          </cell>
        </row>
        <row r="117">
          <cell r="H117" t="str">
            <v>Оториноларингология</v>
          </cell>
        </row>
        <row r="118">
          <cell r="H118" t="str">
            <v>Офтальмология</v>
          </cell>
        </row>
        <row r="119">
          <cell r="H119" t="str">
            <v>Педиатрия</v>
          </cell>
        </row>
        <row r="120">
          <cell r="H120" t="str">
            <v>Ревматология</v>
          </cell>
        </row>
        <row r="121">
          <cell r="H121" t="str">
            <v>Сердечно-сосудистая хирургия</v>
          </cell>
        </row>
        <row r="122">
          <cell r="H122" t="str">
            <v>Торакальная хирургия</v>
          </cell>
        </row>
        <row r="123">
          <cell r="H123" t="str">
            <v>Травматология и ортопедия</v>
          </cell>
        </row>
        <row r="124">
          <cell r="H124" t="str">
            <v>Урология</v>
          </cell>
        </row>
        <row r="125">
          <cell r="H125" t="str">
            <v>Челюстно-лицевая хирургия</v>
          </cell>
        </row>
        <row r="126">
          <cell r="H126" t="str">
            <v>Эндокринология</v>
          </cell>
        </row>
      </sheetData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B3" t="str">
            <v>МОГО "Сыктывкар"</v>
          </cell>
          <cell r="D3" t="str">
            <v>МОГО "Сыктывкар"</v>
          </cell>
          <cell r="E3" t="str">
            <v>МОГО "Воркута"</v>
          </cell>
          <cell r="G3" t="str">
            <v>МОГО "Инта"</v>
          </cell>
          <cell r="H3" t="str">
            <v>МОГО "Усинск"</v>
          </cell>
          <cell r="I3" t="str">
            <v>МОГО "Ухта"</v>
          </cell>
        </row>
        <row r="4">
          <cell r="B4" t="str">
            <v>МОГО "Воркута"</v>
          </cell>
        </row>
        <row r="5">
          <cell r="B5" t="str">
            <v>МОМР "Печора"</v>
          </cell>
        </row>
        <row r="6">
          <cell r="B6" t="str">
            <v>МОГО "Инта"</v>
          </cell>
        </row>
        <row r="7">
          <cell r="B7" t="str">
            <v>МОГО "Усинск"</v>
          </cell>
        </row>
        <row r="8">
          <cell r="B8" t="str">
            <v>МОГО "Ухта"</v>
          </cell>
        </row>
        <row r="9">
          <cell r="B9" t="str">
            <v>МОМР "Вуктыл"</v>
          </cell>
        </row>
        <row r="10">
          <cell r="B10" t="str">
            <v>МОМР "Сосногорск"</v>
          </cell>
        </row>
        <row r="11">
          <cell r="B11" t="str">
            <v>МОМР "Княжпогостский"</v>
          </cell>
        </row>
        <row r="12">
          <cell r="B12" t="str">
            <v>МОМР "Корткеросский"</v>
          </cell>
        </row>
        <row r="13">
          <cell r="B13" t="str">
            <v>МОМР "Койгородский"</v>
          </cell>
        </row>
        <row r="14">
          <cell r="B14" t="str">
            <v>МОМР "Ижемский"</v>
          </cell>
        </row>
        <row r="15">
          <cell r="B15" t="str">
            <v>МОМР "Сысольский"</v>
          </cell>
        </row>
        <row r="16">
          <cell r="B16" t="str">
            <v>МОМР "Прилузский"</v>
          </cell>
        </row>
        <row r="17">
          <cell r="B17" t="str">
            <v>МОМР "Сыктывдинский"</v>
          </cell>
        </row>
        <row r="18">
          <cell r="B18" t="str">
            <v>МОМР "Троицко-Печорский"</v>
          </cell>
        </row>
        <row r="19">
          <cell r="B19" t="str">
            <v>МОМР "Удорский"</v>
          </cell>
        </row>
        <row r="20">
          <cell r="B20" t="str">
            <v>МОМР "Усть-Куломский"</v>
          </cell>
        </row>
        <row r="21">
          <cell r="B21" t="str">
            <v>МОМР "Усть-Вымский"</v>
          </cell>
        </row>
        <row r="22">
          <cell r="B22" t="str">
            <v>МОМР "Усть-Цилемский"</v>
          </cell>
        </row>
      </sheetData>
      <sheetData sheetId="9">
        <row r="4">
          <cell r="A4" t="str">
            <v>многоквартирный</v>
          </cell>
        </row>
        <row r="5">
          <cell r="A5" t="str">
            <v>жилой дом</v>
          </cell>
        </row>
        <row r="6">
          <cell r="A6" t="str">
            <v>общежитие секционного типа</v>
          </cell>
        </row>
        <row r="7">
          <cell r="A7" t="str">
            <v>общежитие коридорного типа</v>
          </cell>
        </row>
        <row r="11">
          <cell r="A11" t="str">
            <v>социального использования</v>
          </cell>
        </row>
        <row r="12">
          <cell r="A12" t="str">
            <v>специализированный</v>
          </cell>
        </row>
        <row r="13">
          <cell r="A13" t="str">
            <v>индивидуальный</v>
          </cell>
        </row>
        <row r="14">
          <cell r="A14" t="str">
            <v>коммерческого использования</v>
          </cell>
        </row>
        <row r="18">
          <cell r="A18" t="str">
            <v>муниципальная</v>
          </cell>
        </row>
        <row r="19">
          <cell r="A19" t="str">
            <v>государственная</v>
          </cell>
        </row>
        <row r="20">
          <cell r="A20" t="str">
            <v>частная</v>
          </cell>
        </row>
        <row r="21">
          <cell r="A21" t="str">
            <v>смешанная</v>
          </cell>
        </row>
        <row r="25">
          <cell r="A25" t="str">
            <v>управление собственниками</v>
          </cell>
        </row>
        <row r="26">
          <cell r="A26" t="str">
            <v>ТСЖ (ЖК, СПК)</v>
          </cell>
        </row>
        <row r="27">
          <cell r="A27" t="str">
            <v>управляющая компания</v>
          </cell>
        </row>
        <row r="35">
          <cell r="A35" t="str">
            <v>А</v>
          </cell>
        </row>
        <row r="36">
          <cell r="A36" t="str">
            <v>B++</v>
          </cell>
        </row>
        <row r="37">
          <cell r="A37" t="str">
            <v>B+</v>
          </cell>
        </row>
        <row r="38">
          <cell r="A38" t="str">
            <v>B</v>
          </cell>
        </row>
        <row r="39">
          <cell r="A39" t="str">
            <v>C</v>
          </cell>
        </row>
        <row r="40">
          <cell r="A40" t="str">
            <v>D</v>
          </cell>
        </row>
        <row r="41">
          <cell r="A41" t="str">
            <v>E</v>
          </cell>
        </row>
        <row r="47">
          <cell r="A47" t="str">
            <v>нормальное</v>
          </cell>
        </row>
        <row r="48">
          <cell r="A48" t="str">
            <v>ветхое</v>
          </cell>
        </row>
        <row r="49">
          <cell r="A49" t="str">
            <v>аварийное</v>
          </cell>
        </row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  <row r="62">
          <cell r="A62" t="str">
            <v>да</v>
          </cell>
        </row>
        <row r="63">
          <cell r="A63" t="str">
            <v>нет</v>
          </cell>
        </row>
      </sheetData>
      <sheetData sheetId="10">
        <row r="5">
          <cell r="A5" t="str">
            <v>централизованная</v>
          </cell>
        </row>
        <row r="6">
          <cell r="A6" t="str">
            <v>общедомовая автономная котельная</v>
          </cell>
        </row>
        <row r="7">
          <cell r="A7" t="str">
            <v xml:space="preserve">общедомовая автономная электрокотельная </v>
          </cell>
        </row>
        <row r="8">
          <cell r="A8" t="str">
            <v>индивидуальное</v>
          </cell>
        </row>
        <row r="9">
          <cell r="A9" t="str">
            <v>индивидуальное  электроотопление</v>
          </cell>
        </row>
        <row r="10">
          <cell r="A10" t="str">
            <v>прочее (указать в примечании)</v>
          </cell>
        </row>
        <row r="17">
          <cell r="A17" t="str">
            <v>природный газ</v>
          </cell>
        </row>
        <row r="18">
          <cell r="A18" t="str">
            <v>сжиженный газ</v>
          </cell>
        </row>
        <row r="19">
          <cell r="A19" t="str">
            <v>уголь</v>
          </cell>
        </row>
        <row r="20">
          <cell r="A20" t="str">
            <v>дрова</v>
          </cell>
        </row>
        <row r="21">
          <cell r="A21" t="str">
            <v>прочее (указать в примечании)</v>
          </cell>
        </row>
        <row r="24">
          <cell r="A24" t="str">
            <v>закрытая</v>
          </cell>
        </row>
        <row r="25">
          <cell r="A25" t="str">
            <v>открытая</v>
          </cell>
        </row>
        <row r="29">
          <cell r="A29" t="str">
            <v xml:space="preserve">вертикальная </v>
          </cell>
        </row>
        <row r="30">
          <cell r="A30" t="str">
            <v>горизонтальная</v>
          </cell>
        </row>
        <row r="34">
          <cell r="A34" t="str">
            <v>нет</v>
          </cell>
        </row>
        <row r="35">
          <cell r="A35" t="str">
            <v>дрова</v>
          </cell>
        </row>
        <row r="36">
          <cell r="A36" t="str">
            <v>уголь</v>
          </cell>
        </row>
        <row r="37">
          <cell r="A37" t="str">
            <v>прочее (указать в примечании)</v>
          </cell>
        </row>
      </sheetData>
      <sheetData sheetId="11">
        <row r="3">
          <cell r="A3" t="str">
            <v>сетевой</v>
          </cell>
        </row>
        <row r="4">
          <cell r="A4" t="str">
            <v>сжиженный</v>
          </cell>
        </row>
        <row r="5">
          <cell r="A5" t="str">
            <v>попутный</v>
          </cell>
        </row>
        <row r="6">
          <cell r="A6" t="str">
            <v>отсутствует</v>
          </cell>
        </row>
        <row r="10">
          <cell r="A10" t="str">
            <v>Сетевой</v>
          </cell>
        </row>
        <row r="11">
          <cell r="A11" t="str">
            <v>В баллонах с доставкой</v>
          </cell>
        </row>
        <row r="12">
          <cell r="A12" t="str">
            <v>В баллонах без доставки</v>
          </cell>
        </row>
        <row r="13">
          <cell r="A13" t="str">
            <v>От ёмкостных установок</v>
          </cell>
        </row>
        <row r="14">
          <cell r="A14" t="str">
            <v>Попутный</v>
          </cell>
        </row>
        <row r="18">
          <cell r="A18" t="str">
            <v>общедомовые</v>
          </cell>
        </row>
        <row r="19">
          <cell r="A19" t="str">
            <v>индивидуальные</v>
          </cell>
        </row>
        <row r="23">
          <cell r="A23" t="str">
            <v>приготовление пищи</v>
          </cell>
        </row>
        <row r="24">
          <cell r="A24" t="str">
            <v>подогрев воды</v>
          </cell>
        </row>
        <row r="25">
          <cell r="A25" t="str">
            <v>отопление жилых помещений от газовых приборов</v>
          </cell>
        </row>
        <row r="26">
          <cell r="A26" t="str">
            <v>приготовление пищи и подогрев воды</v>
          </cell>
        </row>
        <row r="27">
          <cell r="A27" t="str">
            <v>приготовление пищи, подогрев воды и отопление от газовых приборов</v>
          </cell>
        </row>
      </sheetData>
      <sheetData sheetId="12">
        <row r="4">
          <cell r="A4" t="str">
            <v>с использованием электроэнергии</v>
          </cell>
        </row>
        <row r="5">
          <cell r="A5" t="str">
            <v>на твёрдом топливе</v>
          </cell>
        </row>
        <row r="6">
          <cell r="A6" t="str">
            <v>газовым водонагревателем</v>
          </cell>
        </row>
        <row r="19">
          <cell r="A19" t="str">
            <v>нет</v>
          </cell>
        </row>
        <row r="20">
          <cell r="A20" t="str">
            <v>Ручной забор</v>
          </cell>
        </row>
        <row r="21">
          <cell r="A21" t="str">
            <v>Автоматический забор</v>
          </cell>
        </row>
        <row r="25">
          <cell r="A25" t="str">
            <v>нет</v>
          </cell>
        </row>
        <row r="26">
          <cell r="A26" t="str">
            <v>на улице</v>
          </cell>
        </row>
        <row r="27">
          <cell r="A27" t="str">
            <v>в доме</v>
          </cell>
        </row>
        <row r="32">
          <cell r="A32" t="str">
            <v>централизованная (закрытая)</v>
          </cell>
        </row>
        <row r="33">
          <cell r="A33" t="str">
            <v>нецентрализованная (открытая)</v>
          </cell>
        </row>
        <row r="34">
          <cell r="A34" t="str">
            <v>индивидуальная</v>
          </cell>
        </row>
        <row r="35">
          <cell r="A35" t="str">
            <v>отсутствует</v>
          </cell>
        </row>
        <row r="41">
          <cell r="A41" t="str">
            <v>централизованная</v>
          </cell>
        </row>
        <row r="42">
          <cell r="A42" t="str">
            <v>индивидуальная</v>
          </cell>
        </row>
        <row r="43">
          <cell r="A43" t="str">
            <v>отсутсвует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йон"/>
      <sheetName val="норм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МО1"/>
      <sheetName val="Инструкция"/>
      <sheetName val="норм"/>
      <sheetName val="МО"/>
      <sheetName val="район"/>
      <sheetName val="объёмы"/>
      <sheetName val="раб"/>
      <sheetName val="свод"/>
      <sheetName val="пос"/>
      <sheetName val="свод пос"/>
    </sheetNames>
    <sheetDataSet>
      <sheetData sheetId="0"/>
      <sheetData sheetId="1"/>
      <sheetData sheetId="2">
        <row r="6">
          <cell r="D6" t="str">
            <v>Врач-акушер-гинеколог</v>
          </cell>
        </row>
        <row r="7">
          <cell r="D7" t="str">
            <v>Врач-акушер-гинеколог цехового врачебного участка</v>
          </cell>
        </row>
        <row r="8">
          <cell r="D8" t="str">
            <v>Врач-аллерголог-иммунолог</v>
          </cell>
        </row>
        <row r="9">
          <cell r="D9" t="str">
            <v>Врач-анестезиолог-реаниматолог</v>
          </cell>
        </row>
        <row r="10">
          <cell r="D10" t="str">
            <v>Врач-гастроэнтеролог</v>
          </cell>
        </row>
        <row r="11">
          <cell r="D11" t="str">
            <v>Врач-гематолог</v>
          </cell>
        </row>
        <row r="12">
          <cell r="D12" t="str">
            <v>Врач-генетик</v>
          </cell>
        </row>
        <row r="13">
          <cell r="D13" t="str">
            <v>Врач-гериатр</v>
          </cell>
        </row>
        <row r="14">
          <cell r="D14" t="str">
            <v>Врач-дерматовенеролог</v>
          </cell>
        </row>
        <row r="15">
          <cell r="D15" t="str">
            <v>Врач-детский онколог</v>
          </cell>
        </row>
        <row r="16">
          <cell r="D16" t="str">
            <v>Врач-детский хирург</v>
          </cell>
        </row>
        <row r="17">
          <cell r="D17" t="str">
            <v>Врач-детский эндокринолог</v>
          </cell>
        </row>
        <row r="18">
          <cell r="D18" t="str">
            <v>Врач-диабетолог</v>
          </cell>
        </row>
        <row r="19">
          <cell r="D19" t="str">
            <v>Врач-диетолог</v>
          </cell>
        </row>
        <row r="20">
          <cell r="D20" t="str">
            <v>Врач-инфекционист</v>
          </cell>
        </row>
        <row r="21">
          <cell r="D21" t="str">
            <v>Врач-кардиолог</v>
          </cell>
        </row>
        <row r="22">
          <cell r="D22" t="str">
            <v>Врач-детский кардиолог</v>
          </cell>
        </row>
        <row r="23">
          <cell r="D23" t="str">
            <v>Врач-ревматолог</v>
          </cell>
        </row>
        <row r="24">
          <cell r="D24" t="str">
            <v>Врач-колопроктолог</v>
          </cell>
        </row>
        <row r="25">
          <cell r="D25" t="str">
            <v>Врач-лаборант генетик</v>
          </cell>
        </row>
        <row r="26">
          <cell r="D26" t="str">
            <v>Врач по лечебной физкультуре</v>
          </cell>
        </row>
        <row r="27">
          <cell r="D27" t="str">
            <v>Врач-невролог</v>
          </cell>
        </row>
        <row r="28">
          <cell r="D28" t="str">
            <v>Врач-нейрохирург</v>
          </cell>
        </row>
        <row r="29">
          <cell r="D29" t="str">
            <v>Врач-нефролог</v>
          </cell>
        </row>
        <row r="30">
          <cell r="D30" t="str">
            <v>Врач общей практики (семейный врач)</v>
          </cell>
        </row>
        <row r="31">
          <cell r="D31" t="str">
            <v>Врач-онколог</v>
          </cell>
        </row>
        <row r="32">
          <cell r="D32" t="str">
            <v>Врач-оториноларинголог</v>
          </cell>
        </row>
        <row r="33">
          <cell r="D33" t="str">
            <v>Врач-офтальмолог</v>
          </cell>
        </row>
        <row r="34">
          <cell r="D34" t="str">
            <v>Врач-педиатр</v>
          </cell>
        </row>
        <row r="35">
          <cell r="D35" t="str">
            <v>Врач-педиатр участковый</v>
          </cell>
        </row>
        <row r="36">
          <cell r="D36" t="str">
            <v>Врач-педиатр городской (районный)</v>
          </cell>
        </row>
        <row r="37">
          <cell r="D37" t="str">
            <v>Врач-неонатолог</v>
          </cell>
        </row>
        <row r="38">
          <cell r="D38" t="str">
            <v>Врач-профпатолог</v>
          </cell>
        </row>
        <row r="39">
          <cell r="D39" t="str">
            <v>Врач-пульмонолог</v>
          </cell>
        </row>
        <row r="40">
          <cell r="D40" t="str">
            <v>Врач по медицинской реабилитации</v>
          </cell>
        </row>
        <row r="41">
          <cell r="D41" t="str">
            <v>Врач-сердечно-сосудистый хирург</v>
          </cell>
        </row>
        <row r="42">
          <cell r="D42" t="str">
            <v>Врач-сурдолог-оториноларинголог</v>
          </cell>
        </row>
        <row r="43">
          <cell r="D43" t="str">
            <v>Врач-сурдолог-протезист</v>
          </cell>
        </row>
        <row r="44">
          <cell r="D44" t="str">
            <v>Врач-терапевт</v>
          </cell>
        </row>
        <row r="45">
          <cell r="D45" t="str">
            <v>Врач-терапевт участковый</v>
          </cell>
        </row>
        <row r="46">
          <cell r="D46" t="str">
            <v>Врач-терапевт подростковый</v>
          </cell>
        </row>
        <row r="47">
          <cell r="D47" t="str">
            <v>Врач-терапевт участковый цехового врачебного участка</v>
          </cell>
        </row>
        <row r="48">
          <cell r="D48" t="str">
            <v>Врач-травматолог-ортопед</v>
          </cell>
        </row>
        <row r="49">
          <cell r="D49" t="str">
            <v>Врач-уролог</v>
          </cell>
        </row>
        <row r="50">
          <cell r="D50" t="str">
            <v>Врач-детский уролог-андролог</v>
          </cell>
        </row>
        <row r="51">
          <cell r="D51" t="str">
            <v>Врач-физиотерапевт</v>
          </cell>
        </row>
        <row r="52">
          <cell r="D52" t="str">
            <v>Врач-фтизиатр</v>
          </cell>
        </row>
        <row r="53">
          <cell r="D53" t="str">
            <v>Врач-фтизиатр участковый</v>
          </cell>
        </row>
        <row r="54">
          <cell r="D54" t="str">
            <v>Врач-хирург</v>
          </cell>
        </row>
        <row r="55">
          <cell r="D55" t="str">
            <v>Врач-эндокринолог</v>
          </cell>
        </row>
        <row r="56">
          <cell r="D56" t="str">
            <v>Фельдшер</v>
          </cell>
        </row>
        <row r="57">
          <cell r="D57" t="str">
            <v>Акушер</v>
          </cell>
        </row>
        <row r="58">
          <cell r="D58" t="str">
            <v>Медицинская сестра</v>
          </cell>
        </row>
      </sheetData>
      <sheetData sheetId="3"/>
      <sheetData sheetId="4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5"/>
      <sheetData sheetId="6">
        <row r="1">
          <cell r="L1" t="e">
            <v>#N/A</v>
          </cell>
        </row>
      </sheetData>
      <sheetData sheetId="7"/>
      <sheetData sheetId="8">
        <row r="5">
          <cell r="C5">
            <v>3009</v>
          </cell>
        </row>
      </sheetData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МО"/>
      <sheetName val="МО_2017"/>
      <sheetName val="район"/>
      <sheetName val="норм_2016"/>
      <sheetName val="КСГ_стац"/>
      <sheetName val="КСГ_ДС"/>
      <sheetName val="стац_общий"/>
      <sheetName val="гд"/>
      <sheetName val="стац"/>
      <sheetName val="днев"/>
      <sheetName val="днев_общий"/>
      <sheetName val="проф"/>
      <sheetName val="проф_общий"/>
      <sheetName val="апп"/>
      <sheetName val="апп_общий"/>
      <sheetName val="спец"/>
      <sheetName val="спец_общий"/>
      <sheetName val="стом"/>
      <sheetName val="Обьемы_апп"/>
      <sheetName val="k_средний"/>
      <sheetName val="стом_общий"/>
      <sheetName val="средний_к_днев"/>
      <sheetName val="Объем_стац"/>
      <sheetName val="Объем_днев"/>
    </sheetNames>
    <sheetDataSet>
      <sheetData sheetId="0" refreshError="1"/>
      <sheetData sheetId="1" refreshError="1"/>
      <sheetData sheetId="2"/>
      <sheetData sheetId="3">
        <row r="5">
          <cell r="B5" t="str">
            <v>МО ГО "Сыктывкар"</v>
          </cell>
        </row>
        <row r="6">
          <cell r="B6" t="str">
            <v>МО ГО "Ухта"</v>
          </cell>
        </row>
        <row r="7">
          <cell r="B7" t="str">
            <v>МО ГО "Воркута"</v>
          </cell>
        </row>
        <row r="8">
          <cell r="B8" t="str">
            <v>МО ГО "Инта"</v>
          </cell>
        </row>
        <row r="9">
          <cell r="B9" t="str">
            <v>МО МР "Печора"</v>
          </cell>
        </row>
        <row r="10">
          <cell r="B10" t="str">
            <v>МО ГО "Усинск"</v>
          </cell>
        </row>
        <row r="11">
          <cell r="B11" t="str">
            <v>МО МР "Сыктывдинский"</v>
          </cell>
        </row>
        <row r="12">
          <cell r="B12" t="str">
            <v>МО МР "Сысольский"</v>
          </cell>
        </row>
        <row r="13">
          <cell r="B13" t="str">
            <v>МО МР "Койгородский"</v>
          </cell>
        </row>
        <row r="14">
          <cell r="B14" t="str">
            <v>МО МР "Прилузский"</v>
          </cell>
        </row>
        <row r="15">
          <cell r="B15" t="str">
            <v>МО МР "Корткеросский"</v>
          </cell>
        </row>
        <row r="16">
          <cell r="B16" t="str">
            <v>МО МР "Усть-Куломский"</v>
          </cell>
        </row>
        <row r="17">
          <cell r="B17" t="str">
            <v>МО МР "Троицко-Печорский"</v>
          </cell>
        </row>
        <row r="18">
          <cell r="B18" t="str">
            <v>МО МР "Усть-Вымский"</v>
          </cell>
        </row>
        <row r="19">
          <cell r="B19" t="str">
            <v>МО МР "Княжпогостский"</v>
          </cell>
        </row>
        <row r="20">
          <cell r="B20" t="str">
            <v>МО МР "Удорский"</v>
          </cell>
        </row>
        <row r="21">
          <cell r="B21" t="str">
            <v>МО МР "Ижемский"</v>
          </cell>
        </row>
        <row r="22">
          <cell r="B22" t="str">
            <v>МО МР "Усть-Цилемский"</v>
          </cell>
        </row>
        <row r="23">
          <cell r="B23" t="str">
            <v>МО МР "Вуктыл"</v>
          </cell>
        </row>
        <row r="24">
          <cell r="B24" t="str">
            <v>МО МР "Сосногорск"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оп ср_ва на 4 кв _90_100_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7" sqref="A7"/>
    </sheetView>
  </sheetViews>
  <sheetFormatPr defaultRowHeight="12.75"/>
  <cols>
    <col min="1" max="1" width="18.85546875" style="117" customWidth="1"/>
    <col min="2" max="2" width="9.140625" style="117"/>
    <col min="3" max="3" width="87.140625" style="117" customWidth="1"/>
    <col min="4" max="6" width="9.140625" style="117"/>
    <col min="7" max="16384" width="9.140625" style="112"/>
  </cols>
  <sheetData>
    <row r="1" spans="1:6" ht="111.75" customHeight="1">
      <c r="A1" s="111"/>
      <c r="B1" s="111"/>
      <c r="C1" s="111"/>
      <c r="D1" s="118" t="s">
        <v>203</v>
      </c>
      <c r="E1" s="118"/>
      <c r="F1" s="111"/>
    </row>
    <row r="2" spans="1:6" ht="50.25" customHeight="1">
      <c r="A2" s="111"/>
      <c r="B2" s="113"/>
      <c r="C2" s="114"/>
      <c r="D2" s="118"/>
      <c r="E2" s="118"/>
      <c r="F2" s="113"/>
    </row>
    <row r="3" spans="1:6" ht="25.5">
      <c r="A3" s="111"/>
      <c r="B3" s="113"/>
      <c r="C3" s="115"/>
      <c r="D3" s="115"/>
      <c r="E3" s="113"/>
      <c r="F3" s="113"/>
    </row>
    <row r="4" spans="1:6" ht="25.5">
      <c r="A4" s="111"/>
      <c r="B4" s="113"/>
      <c r="C4" s="115"/>
      <c r="D4" s="115"/>
      <c r="E4" s="113"/>
      <c r="F4" s="113"/>
    </row>
    <row r="5" spans="1:6" ht="159" customHeight="1">
      <c r="A5" s="111"/>
      <c r="B5" s="113"/>
      <c r="C5" s="113"/>
      <c r="D5" s="113"/>
      <c r="E5" s="113"/>
      <c r="F5" s="113"/>
    </row>
    <row r="6" spans="1:6" ht="166.5" customHeight="1">
      <c r="A6" s="119" t="s">
        <v>204</v>
      </c>
      <c r="B6" s="120"/>
      <c r="C6" s="120"/>
      <c r="D6" s="120"/>
      <c r="E6" s="120"/>
      <c r="F6" s="120"/>
    </row>
    <row r="7" spans="1:6" ht="25.5">
      <c r="A7" s="111"/>
      <c r="B7" s="119"/>
      <c r="C7" s="119"/>
      <c r="D7" s="119"/>
      <c r="E7" s="116"/>
      <c r="F7" s="116"/>
    </row>
    <row r="8" spans="1:6" ht="25.5">
      <c r="A8" s="111"/>
      <c r="B8" s="119"/>
      <c r="C8" s="119"/>
      <c r="D8" s="119"/>
      <c r="E8" s="116"/>
      <c r="F8" s="116"/>
    </row>
    <row r="9" spans="1:6" ht="15">
      <c r="A9" s="111"/>
      <c r="B9" s="116"/>
      <c r="C9" s="116"/>
      <c r="D9" s="116"/>
      <c r="E9" s="116"/>
      <c r="F9" s="116"/>
    </row>
    <row r="10" spans="1:6" ht="15">
      <c r="A10" s="111"/>
      <c r="B10" s="116"/>
      <c r="C10" s="116"/>
      <c r="D10" s="116"/>
      <c r="E10" s="116"/>
      <c r="F10" s="116"/>
    </row>
    <row r="11" spans="1:6" ht="15">
      <c r="A11" s="111"/>
      <c r="B11" s="116"/>
      <c r="C11" s="116"/>
      <c r="D11" s="116"/>
      <c r="E11" s="116"/>
      <c r="F11" s="116"/>
    </row>
    <row r="12" spans="1:6" ht="15">
      <c r="A12" s="111"/>
      <c r="B12" s="116"/>
      <c r="C12" s="116"/>
      <c r="D12" s="116"/>
      <c r="E12" s="116"/>
      <c r="F12" s="116"/>
    </row>
    <row r="13" spans="1:6" ht="15">
      <c r="A13" s="111"/>
      <c r="B13" s="116"/>
      <c r="C13" s="116"/>
      <c r="D13" s="116"/>
      <c r="E13" s="116"/>
      <c r="F13" s="116"/>
    </row>
    <row r="14" spans="1:6" ht="15">
      <c r="A14" s="111"/>
      <c r="B14" s="111"/>
      <c r="C14" s="111"/>
      <c r="D14" s="111"/>
      <c r="E14" s="111"/>
      <c r="F14" s="111"/>
    </row>
    <row r="15" spans="1:6" ht="15">
      <c r="A15" s="111"/>
      <c r="B15" s="111"/>
      <c r="C15" s="111"/>
      <c r="D15" s="111"/>
      <c r="E15" s="111"/>
      <c r="F15" s="111"/>
    </row>
    <row r="16" spans="1:6" ht="15">
      <c r="A16" s="111"/>
      <c r="B16" s="111"/>
      <c r="C16" s="111"/>
      <c r="D16" s="111"/>
      <c r="E16" s="111"/>
      <c r="F16" s="111"/>
    </row>
    <row r="17" spans="1:6" ht="15">
      <c r="A17" s="111"/>
      <c r="B17" s="111"/>
      <c r="C17" s="111"/>
      <c r="D17" s="111"/>
      <c r="E17" s="111"/>
      <c r="F17" s="111"/>
    </row>
    <row r="18" spans="1:6" ht="15">
      <c r="A18" s="111"/>
      <c r="B18" s="111"/>
      <c r="C18" s="111"/>
      <c r="D18" s="111"/>
      <c r="E18" s="111"/>
      <c r="F18" s="111"/>
    </row>
    <row r="19" spans="1:6" ht="15">
      <c r="A19" s="111"/>
      <c r="B19" s="111"/>
      <c r="C19" s="111"/>
      <c r="D19" s="111"/>
      <c r="E19" s="111"/>
      <c r="F19" s="111"/>
    </row>
    <row r="20" spans="1:6" ht="15">
      <c r="A20" s="111"/>
      <c r="B20" s="111"/>
      <c r="C20" s="111"/>
      <c r="D20" s="111"/>
      <c r="E20" s="111"/>
      <c r="F20" s="111"/>
    </row>
    <row r="21" spans="1:6" ht="15">
      <c r="A21" s="111"/>
      <c r="B21" s="111"/>
      <c r="C21" s="111"/>
      <c r="D21" s="111"/>
      <c r="E21" s="111"/>
      <c r="F21" s="111"/>
    </row>
    <row r="22" spans="1:6" ht="15">
      <c r="A22" s="111"/>
      <c r="B22" s="111"/>
      <c r="C22" s="111"/>
      <c r="D22" s="111"/>
      <c r="E22" s="111"/>
      <c r="F22" s="111"/>
    </row>
  </sheetData>
  <mergeCells count="5">
    <mergeCell ref="D1:E1"/>
    <mergeCell ref="D2:E2"/>
    <mergeCell ref="A6:F6"/>
    <mergeCell ref="B7:D7"/>
    <mergeCell ref="B8:D8"/>
  </mergeCells>
  <pageMargins left="0.25" right="0.25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P272"/>
  <sheetViews>
    <sheetView tabSelected="1" view="pageBreakPreview" zoomScale="6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V46" sqref="V46"/>
    </sheetView>
  </sheetViews>
  <sheetFormatPr defaultRowHeight="12.75"/>
  <cols>
    <col min="1" max="1" width="10.140625" style="9" customWidth="1"/>
    <col min="2" max="2" width="13.140625" style="9" customWidth="1"/>
    <col min="3" max="3" width="37.140625" style="1" customWidth="1"/>
    <col min="4" max="4" width="12.7109375" style="10" customWidth="1"/>
    <col min="5" max="6" width="9.7109375" style="10" customWidth="1"/>
    <col min="7" max="7" width="15.85546875" style="10" customWidth="1"/>
    <col min="8" max="8" width="16.85546875" style="10" customWidth="1"/>
    <col min="9" max="10" width="13.7109375" style="10" customWidth="1"/>
    <col min="11" max="11" width="12.28515625" style="10" customWidth="1"/>
    <col min="12" max="13" width="9.7109375" style="10" customWidth="1"/>
    <col min="14" max="14" width="15.28515625" style="10" customWidth="1"/>
    <col min="15" max="15" width="17" style="10" customWidth="1"/>
    <col min="16" max="17" width="13.7109375" style="10" customWidth="1"/>
    <col min="18" max="18" width="11.7109375" style="10" customWidth="1"/>
    <col min="19" max="20" width="9.7109375" style="10" customWidth="1"/>
    <col min="21" max="21" width="16.5703125" style="10" customWidth="1"/>
    <col min="22" max="22" width="15.85546875" style="10" customWidth="1"/>
    <col min="23" max="23" width="15" style="10" customWidth="1"/>
    <col min="24" max="24" width="13.7109375" style="10" customWidth="1"/>
    <col min="25" max="27" width="10.42578125" style="10" customWidth="1"/>
    <col min="28" max="28" width="14.85546875" style="10" customWidth="1"/>
    <col min="29" max="29" width="15.7109375" style="10" customWidth="1"/>
    <col min="30" max="31" width="13.7109375" style="10" customWidth="1"/>
    <col min="32" max="34" width="10.7109375" style="10" customWidth="1"/>
    <col min="35" max="35" width="15.85546875" style="10" customWidth="1"/>
    <col min="36" max="36" width="15.140625" style="10" customWidth="1"/>
    <col min="37" max="38" width="13.85546875" style="10" customWidth="1"/>
    <col min="39" max="41" width="11" style="10" customWidth="1"/>
    <col min="42" max="42" width="17" style="10" customWidth="1"/>
    <col min="43" max="45" width="15.5703125" style="10" customWidth="1"/>
    <col min="46" max="48" width="11.42578125" style="10" customWidth="1"/>
    <col min="49" max="49" width="13.85546875" style="10" customWidth="1"/>
    <col min="50" max="50" width="15.42578125" style="10" customWidth="1"/>
    <col min="51" max="52" width="13.140625" style="10" customWidth="1"/>
    <col min="53" max="55" width="11.28515625" style="10" customWidth="1"/>
    <col min="56" max="59" width="15.42578125" style="10" customWidth="1"/>
    <col min="60" max="62" width="10.7109375" style="10" customWidth="1"/>
    <col min="63" max="63" width="16.7109375" style="10" customWidth="1"/>
    <col min="64" max="66" width="14.7109375" style="10" customWidth="1"/>
    <col min="67" max="69" width="11.28515625" style="10" customWidth="1"/>
    <col min="70" max="70" width="15.5703125" style="10" customWidth="1"/>
    <col min="71" max="71" width="14.42578125" style="10" customWidth="1"/>
    <col min="72" max="72" width="14" style="10" customWidth="1"/>
    <col min="73" max="73" width="15.5703125" style="10" customWidth="1"/>
    <col min="74" max="76" width="11.7109375" style="10" customWidth="1"/>
    <col min="77" max="77" width="16.140625" style="10" customWidth="1"/>
    <col min="78" max="80" width="15" style="10" customWidth="1"/>
    <col min="81" max="83" width="11.140625" style="10" customWidth="1"/>
    <col min="84" max="84" width="16.28515625" style="10" customWidth="1"/>
    <col min="85" max="87" width="15.85546875" style="10" customWidth="1"/>
    <col min="88" max="90" width="11.28515625" style="10" customWidth="1"/>
    <col min="91" max="91" width="14.5703125" style="10" customWidth="1"/>
    <col min="92" max="94" width="15" style="10" customWidth="1"/>
    <col min="95" max="97" width="10" style="10" customWidth="1"/>
    <col min="98" max="101" width="14.28515625" style="10" customWidth="1"/>
    <col min="102" max="104" width="11.7109375" style="10" customWidth="1"/>
    <col min="105" max="105" width="17.7109375" style="10" customWidth="1"/>
    <col min="106" max="108" width="15.140625" style="10" customWidth="1"/>
    <col min="109" max="111" width="11.28515625" style="10" customWidth="1"/>
    <col min="112" max="115" width="16.28515625" style="10" customWidth="1"/>
    <col min="116" max="118" width="11.85546875" style="10" customWidth="1"/>
    <col min="119" max="119" width="14.5703125" style="10" customWidth="1"/>
    <col min="120" max="120" width="16.28515625" style="10" customWidth="1"/>
    <col min="121" max="121" width="13.140625" style="10" customWidth="1"/>
    <col min="122" max="122" width="15" style="10" customWidth="1"/>
    <col min="123" max="125" width="11.85546875" style="10" customWidth="1"/>
    <col min="126" max="126" width="16.5703125" style="10" customWidth="1"/>
    <col min="127" max="129" width="15" style="10" customWidth="1"/>
    <col min="130" max="132" width="10.85546875" style="10" customWidth="1"/>
    <col min="133" max="133" width="14" style="10" customWidth="1"/>
    <col min="134" max="136" width="15.42578125" style="10" customWidth="1"/>
    <col min="137" max="139" width="11.42578125" style="10" customWidth="1"/>
    <col min="140" max="140" width="15.42578125" style="10" customWidth="1"/>
    <col min="141" max="141" width="14" style="10" customWidth="1"/>
    <col min="142" max="142" width="13.85546875" style="10" customWidth="1"/>
    <col min="143" max="143" width="13.5703125" style="10" customWidth="1"/>
    <col min="144" max="146" width="10.7109375" style="10" customWidth="1"/>
    <col min="147" max="147" width="16.85546875" style="10" customWidth="1"/>
    <col min="148" max="150" width="15.42578125" style="10" customWidth="1"/>
    <col min="151" max="153" width="11" style="10" customWidth="1"/>
    <col min="154" max="157" width="16.28515625" style="10" customWidth="1"/>
    <col min="158" max="160" width="10.42578125" style="10" customWidth="1"/>
    <col min="161" max="161" width="14.5703125" style="10" customWidth="1"/>
    <col min="162" max="162" width="14.28515625" style="10" customWidth="1"/>
    <col min="163" max="164" width="13.28515625" style="10" customWidth="1"/>
    <col min="165" max="167" width="11.28515625" style="10" customWidth="1"/>
    <col min="168" max="168" width="16" style="10" customWidth="1"/>
    <col min="169" max="171" width="14.140625" style="10" customWidth="1"/>
    <col min="172" max="174" width="12.42578125" style="10" customWidth="1"/>
    <col min="175" max="178" width="16.28515625" style="10" customWidth="1"/>
    <col min="179" max="181" width="10.5703125" style="10" customWidth="1"/>
    <col min="182" max="185" width="15.140625" style="10" customWidth="1"/>
    <col min="186" max="188" width="11.7109375" style="10" customWidth="1"/>
    <col min="189" max="189" width="17.42578125" style="10" customWidth="1"/>
    <col min="190" max="192" width="15.42578125" style="10" customWidth="1"/>
    <col min="193" max="195" width="11.7109375" style="10" customWidth="1"/>
    <col min="196" max="196" width="15.5703125" style="10" customWidth="1"/>
    <col min="197" max="199" width="15" style="10" customWidth="1"/>
    <col min="200" max="202" width="11.7109375" style="10" customWidth="1"/>
    <col min="203" max="203" width="17.7109375" style="10" customWidth="1"/>
    <col min="204" max="206" width="15" style="10" customWidth="1"/>
    <col min="207" max="209" width="11.7109375" style="10" customWidth="1"/>
    <col min="210" max="213" width="16.7109375" style="10" customWidth="1"/>
    <col min="214" max="216" width="11.7109375" style="10" customWidth="1"/>
    <col min="217" max="217" width="15.5703125" style="10" customWidth="1"/>
    <col min="218" max="220" width="14.7109375" style="10" customWidth="1"/>
    <col min="221" max="223" width="11.42578125" style="10" customWidth="1"/>
    <col min="224" max="227" width="15.140625" style="10" customWidth="1"/>
    <col min="228" max="230" width="11.7109375" style="10" customWidth="1"/>
    <col min="231" max="232" width="18" style="10" customWidth="1"/>
    <col min="233" max="233" width="15.28515625" style="10" customWidth="1"/>
    <col min="234" max="234" width="13.5703125" style="10" customWidth="1"/>
    <col min="235" max="237" width="9.42578125" style="10" customWidth="1"/>
    <col min="238" max="241" width="14.42578125" style="10" customWidth="1"/>
    <col min="242" max="244" width="9.42578125" style="10" customWidth="1"/>
    <col min="245" max="246" width="15.7109375" style="10" customWidth="1"/>
    <col min="247" max="248" width="13.42578125" style="10" customWidth="1"/>
    <col min="249" max="251" width="11.42578125" style="10" customWidth="1"/>
    <col min="252" max="252" width="17" style="10" customWidth="1"/>
    <col min="253" max="255" width="15.5703125" style="10" customWidth="1"/>
    <col min="256" max="258" width="11.85546875" style="10" customWidth="1"/>
    <col min="259" max="259" width="18.140625" style="10" customWidth="1"/>
    <col min="260" max="262" width="16.7109375" style="10" customWidth="1"/>
    <col min="263" max="265" width="13.85546875" style="10" customWidth="1"/>
    <col min="266" max="267" width="15.28515625" style="10" customWidth="1"/>
    <col min="268" max="269" width="16.140625" style="10" customWidth="1"/>
    <col min="270" max="272" width="13.28515625" style="10" customWidth="1"/>
    <col min="273" max="276" width="17.140625" style="10" customWidth="1"/>
    <col min="277" max="16384" width="9.140625" style="10"/>
  </cols>
  <sheetData>
    <row r="1" spans="1:276" s="7" customFormat="1" ht="15" customHeight="1">
      <c r="A1" s="129" t="s">
        <v>0</v>
      </c>
      <c r="B1" s="129"/>
      <c r="C1" s="123" t="s">
        <v>1</v>
      </c>
      <c r="D1" s="123" t="s">
        <v>26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3" t="s">
        <v>27</v>
      </c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3" t="s">
        <v>28</v>
      </c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3" t="s">
        <v>29</v>
      </c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8"/>
      <c r="CA1" s="128"/>
      <c r="CB1" s="128"/>
      <c r="CC1" s="128"/>
      <c r="CD1" s="128"/>
      <c r="CE1" s="128"/>
      <c r="CF1" s="128"/>
      <c r="CG1" s="128"/>
      <c r="CH1" s="128"/>
      <c r="CI1" s="128"/>
      <c r="CJ1" s="123" t="s">
        <v>30</v>
      </c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8"/>
      <c r="CV1" s="128"/>
      <c r="CW1" s="128"/>
      <c r="CX1" s="128"/>
      <c r="CY1" s="128"/>
      <c r="CZ1" s="128"/>
      <c r="DA1" s="128"/>
      <c r="DB1" s="128"/>
      <c r="DC1" s="128"/>
      <c r="DD1" s="128"/>
      <c r="DE1" s="123" t="s">
        <v>31</v>
      </c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8"/>
      <c r="DQ1" s="128"/>
      <c r="DR1" s="128"/>
      <c r="DS1" s="128"/>
      <c r="DT1" s="128"/>
      <c r="DU1" s="128"/>
      <c r="DV1" s="128"/>
      <c r="DW1" s="128"/>
      <c r="DX1" s="128"/>
      <c r="DY1" s="128"/>
      <c r="DZ1" s="123" t="s">
        <v>32</v>
      </c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8"/>
      <c r="EL1" s="128"/>
      <c r="EM1" s="128"/>
      <c r="EN1" s="128"/>
      <c r="EO1" s="128"/>
      <c r="EP1" s="128"/>
      <c r="EQ1" s="128"/>
      <c r="ER1" s="128"/>
      <c r="ES1" s="128"/>
      <c r="ET1" s="128"/>
      <c r="EU1" s="123" t="s">
        <v>33</v>
      </c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8"/>
      <c r="FG1" s="128"/>
      <c r="FH1" s="128"/>
      <c r="FI1" s="128"/>
      <c r="FJ1" s="128"/>
      <c r="FK1" s="128"/>
      <c r="FL1" s="128"/>
      <c r="FM1" s="128"/>
      <c r="FN1" s="128"/>
      <c r="FO1" s="128"/>
      <c r="FP1" s="123" t="s">
        <v>34</v>
      </c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8"/>
      <c r="GB1" s="128"/>
      <c r="GC1" s="128"/>
      <c r="GD1" s="128"/>
      <c r="GE1" s="128"/>
      <c r="GF1" s="128"/>
      <c r="GG1" s="128"/>
      <c r="GH1" s="128"/>
      <c r="GI1" s="128"/>
      <c r="GJ1" s="128"/>
      <c r="GK1" s="123" t="s">
        <v>35</v>
      </c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3" t="s">
        <v>36</v>
      </c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3" t="s">
        <v>37</v>
      </c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3" t="s">
        <v>38</v>
      </c>
      <c r="IW1" s="123"/>
      <c r="IX1" s="123"/>
      <c r="IY1" s="123"/>
      <c r="IZ1" s="123"/>
      <c r="JA1" s="123"/>
      <c r="JB1" s="123"/>
      <c r="JC1" s="123"/>
      <c r="JD1" s="123"/>
      <c r="JE1" s="123"/>
      <c r="JF1" s="123"/>
      <c r="JG1" s="128"/>
      <c r="JH1" s="128"/>
      <c r="JI1" s="128"/>
      <c r="JJ1" s="128"/>
      <c r="JK1" s="128"/>
      <c r="JL1" s="128"/>
      <c r="JM1" s="128"/>
      <c r="JN1" s="128"/>
      <c r="JO1" s="128"/>
      <c r="JP1" s="128"/>
    </row>
    <row r="2" spans="1:276" s="7" customFormat="1" ht="12.75" customHeight="1">
      <c r="A2" s="130"/>
      <c r="B2" s="130"/>
      <c r="C2" s="123"/>
      <c r="D2" s="123" t="s">
        <v>2</v>
      </c>
      <c r="E2" s="124"/>
      <c r="F2" s="124"/>
      <c r="G2" s="124"/>
      <c r="H2" s="124"/>
      <c r="I2" s="124"/>
      <c r="J2" s="124"/>
      <c r="K2" s="123" t="s">
        <v>3</v>
      </c>
      <c r="L2" s="124"/>
      <c r="M2" s="124"/>
      <c r="N2" s="124"/>
      <c r="O2" s="124"/>
      <c r="P2" s="124"/>
      <c r="Q2" s="124"/>
      <c r="R2" s="123" t="s">
        <v>22</v>
      </c>
      <c r="S2" s="124"/>
      <c r="T2" s="124"/>
      <c r="U2" s="124"/>
      <c r="V2" s="124"/>
      <c r="W2" s="124"/>
      <c r="X2" s="124"/>
      <c r="Y2" s="123" t="s">
        <v>2</v>
      </c>
      <c r="Z2" s="124"/>
      <c r="AA2" s="124"/>
      <c r="AB2" s="124"/>
      <c r="AC2" s="124"/>
      <c r="AD2" s="124"/>
      <c r="AE2" s="124"/>
      <c r="AF2" s="123" t="s">
        <v>3</v>
      </c>
      <c r="AG2" s="124"/>
      <c r="AH2" s="124"/>
      <c r="AI2" s="124"/>
      <c r="AJ2" s="124"/>
      <c r="AK2" s="124"/>
      <c r="AL2" s="124"/>
      <c r="AM2" s="123" t="s">
        <v>22</v>
      </c>
      <c r="AN2" s="124"/>
      <c r="AO2" s="124"/>
      <c r="AP2" s="124"/>
      <c r="AQ2" s="124"/>
      <c r="AR2" s="124"/>
      <c r="AS2" s="124"/>
      <c r="AT2" s="123" t="s">
        <v>2</v>
      </c>
      <c r="AU2" s="124"/>
      <c r="AV2" s="124"/>
      <c r="AW2" s="124"/>
      <c r="AX2" s="124"/>
      <c r="AY2" s="124"/>
      <c r="AZ2" s="124"/>
      <c r="BA2" s="123" t="s">
        <v>3</v>
      </c>
      <c r="BB2" s="124"/>
      <c r="BC2" s="124"/>
      <c r="BD2" s="124"/>
      <c r="BE2" s="124"/>
      <c r="BF2" s="124"/>
      <c r="BG2" s="124"/>
      <c r="BH2" s="123" t="s">
        <v>22</v>
      </c>
      <c r="BI2" s="124"/>
      <c r="BJ2" s="124"/>
      <c r="BK2" s="124"/>
      <c r="BL2" s="124"/>
      <c r="BM2" s="124"/>
      <c r="BN2" s="124"/>
      <c r="BO2" s="123" t="s">
        <v>2</v>
      </c>
      <c r="BP2" s="124"/>
      <c r="BQ2" s="124"/>
      <c r="BR2" s="124"/>
      <c r="BS2" s="124"/>
      <c r="BT2" s="124"/>
      <c r="BU2" s="124"/>
      <c r="BV2" s="123" t="s">
        <v>3</v>
      </c>
      <c r="BW2" s="124"/>
      <c r="BX2" s="124"/>
      <c r="BY2" s="124"/>
      <c r="BZ2" s="124"/>
      <c r="CA2" s="124"/>
      <c r="CB2" s="124"/>
      <c r="CC2" s="123" t="s">
        <v>22</v>
      </c>
      <c r="CD2" s="124"/>
      <c r="CE2" s="124"/>
      <c r="CF2" s="124"/>
      <c r="CG2" s="124"/>
      <c r="CH2" s="124"/>
      <c r="CI2" s="124"/>
      <c r="CJ2" s="123" t="s">
        <v>2</v>
      </c>
      <c r="CK2" s="124"/>
      <c r="CL2" s="124"/>
      <c r="CM2" s="124"/>
      <c r="CN2" s="124"/>
      <c r="CO2" s="124"/>
      <c r="CP2" s="124"/>
      <c r="CQ2" s="123" t="s">
        <v>3</v>
      </c>
      <c r="CR2" s="124"/>
      <c r="CS2" s="124"/>
      <c r="CT2" s="124"/>
      <c r="CU2" s="124"/>
      <c r="CV2" s="124"/>
      <c r="CW2" s="124"/>
      <c r="CX2" s="123" t="s">
        <v>22</v>
      </c>
      <c r="CY2" s="124"/>
      <c r="CZ2" s="124"/>
      <c r="DA2" s="124"/>
      <c r="DB2" s="124"/>
      <c r="DC2" s="124"/>
      <c r="DD2" s="124"/>
      <c r="DE2" s="123" t="s">
        <v>2</v>
      </c>
      <c r="DF2" s="124"/>
      <c r="DG2" s="124"/>
      <c r="DH2" s="124"/>
      <c r="DI2" s="124"/>
      <c r="DJ2" s="124"/>
      <c r="DK2" s="124"/>
      <c r="DL2" s="123" t="s">
        <v>3</v>
      </c>
      <c r="DM2" s="124"/>
      <c r="DN2" s="124"/>
      <c r="DO2" s="124"/>
      <c r="DP2" s="124"/>
      <c r="DQ2" s="124"/>
      <c r="DR2" s="124"/>
      <c r="DS2" s="123" t="s">
        <v>22</v>
      </c>
      <c r="DT2" s="124"/>
      <c r="DU2" s="124"/>
      <c r="DV2" s="124"/>
      <c r="DW2" s="124"/>
      <c r="DX2" s="124"/>
      <c r="DY2" s="124"/>
      <c r="DZ2" s="123" t="s">
        <v>2</v>
      </c>
      <c r="EA2" s="124"/>
      <c r="EB2" s="124"/>
      <c r="EC2" s="124"/>
      <c r="ED2" s="124"/>
      <c r="EE2" s="124"/>
      <c r="EF2" s="124"/>
      <c r="EG2" s="123" t="s">
        <v>3</v>
      </c>
      <c r="EH2" s="124"/>
      <c r="EI2" s="124"/>
      <c r="EJ2" s="124"/>
      <c r="EK2" s="124"/>
      <c r="EL2" s="124"/>
      <c r="EM2" s="124"/>
      <c r="EN2" s="123" t="s">
        <v>22</v>
      </c>
      <c r="EO2" s="124"/>
      <c r="EP2" s="124"/>
      <c r="EQ2" s="124"/>
      <c r="ER2" s="124"/>
      <c r="ES2" s="124"/>
      <c r="ET2" s="124"/>
      <c r="EU2" s="123" t="s">
        <v>2</v>
      </c>
      <c r="EV2" s="124"/>
      <c r="EW2" s="124"/>
      <c r="EX2" s="124"/>
      <c r="EY2" s="124"/>
      <c r="EZ2" s="124"/>
      <c r="FA2" s="124"/>
      <c r="FB2" s="123" t="s">
        <v>3</v>
      </c>
      <c r="FC2" s="124"/>
      <c r="FD2" s="124"/>
      <c r="FE2" s="124"/>
      <c r="FF2" s="124"/>
      <c r="FG2" s="124"/>
      <c r="FH2" s="124"/>
      <c r="FI2" s="123" t="s">
        <v>22</v>
      </c>
      <c r="FJ2" s="124"/>
      <c r="FK2" s="124"/>
      <c r="FL2" s="124"/>
      <c r="FM2" s="124"/>
      <c r="FN2" s="124"/>
      <c r="FO2" s="124"/>
      <c r="FP2" s="123" t="s">
        <v>2</v>
      </c>
      <c r="FQ2" s="124"/>
      <c r="FR2" s="124"/>
      <c r="FS2" s="124"/>
      <c r="FT2" s="124"/>
      <c r="FU2" s="124"/>
      <c r="FV2" s="124"/>
      <c r="FW2" s="123" t="s">
        <v>3</v>
      </c>
      <c r="FX2" s="124"/>
      <c r="FY2" s="124"/>
      <c r="FZ2" s="124"/>
      <c r="GA2" s="124"/>
      <c r="GB2" s="124"/>
      <c r="GC2" s="124"/>
      <c r="GD2" s="123" t="s">
        <v>22</v>
      </c>
      <c r="GE2" s="124"/>
      <c r="GF2" s="124"/>
      <c r="GG2" s="124"/>
      <c r="GH2" s="124"/>
      <c r="GI2" s="124"/>
      <c r="GJ2" s="124"/>
      <c r="GK2" s="123" t="s">
        <v>2</v>
      </c>
      <c r="GL2" s="124"/>
      <c r="GM2" s="124"/>
      <c r="GN2" s="124"/>
      <c r="GO2" s="124"/>
      <c r="GP2" s="124"/>
      <c r="GQ2" s="124"/>
      <c r="GR2" s="123" t="s">
        <v>3</v>
      </c>
      <c r="GS2" s="124"/>
      <c r="GT2" s="124"/>
      <c r="GU2" s="124"/>
      <c r="GV2" s="124"/>
      <c r="GW2" s="124"/>
      <c r="GX2" s="124"/>
      <c r="GY2" s="123" t="s">
        <v>22</v>
      </c>
      <c r="GZ2" s="124"/>
      <c r="HA2" s="124"/>
      <c r="HB2" s="124"/>
      <c r="HC2" s="124"/>
      <c r="HD2" s="124"/>
      <c r="HE2" s="124"/>
      <c r="HF2" s="123" t="s">
        <v>2</v>
      </c>
      <c r="HG2" s="124"/>
      <c r="HH2" s="124"/>
      <c r="HI2" s="124"/>
      <c r="HJ2" s="124"/>
      <c r="HK2" s="124"/>
      <c r="HL2" s="124"/>
      <c r="HM2" s="123" t="s">
        <v>3</v>
      </c>
      <c r="HN2" s="124"/>
      <c r="HO2" s="124"/>
      <c r="HP2" s="124"/>
      <c r="HQ2" s="124"/>
      <c r="HR2" s="124"/>
      <c r="HS2" s="124"/>
      <c r="HT2" s="123" t="s">
        <v>22</v>
      </c>
      <c r="HU2" s="124"/>
      <c r="HV2" s="124"/>
      <c r="HW2" s="124"/>
      <c r="HX2" s="124"/>
      <c r="HY2" s="124"/>
      <c r="HZ2" s="124"/>
      <c r="IA2" s="123" t="s">
        <v>2</v>
      </c>
      <c r="IB2" s="124"/>
      <c r="IC2" s="124"/>
      <c r="ID2" s="124"/>
      <c r="IE2" s="124"/>
      <c r="IF2" s="124"/>
      <c r="IG2" s="124"/>
      <c r="IH2" s="123" t="s">
        <v>3</v>
      </c>
      <c r="II2" s="124"/>
      <c r="IJ2" s="124"/>
      <c r="IK2" s="124"/>
      <c r="IL2" s="124"/>
      <c r="IM2" s="124"/>
      <c r="IN2" s="124"/>
      <c r="IO2" s="123" t="s">
        <v>22</v>
      </c>
      <c r="IP2" s="124"/>
      <c r="IQ2" s="124"/>
      <c r="IR2" s="124"/>
      <c r="IS2" s="124"/>
      <c r="IT2" s="124"/>
      <c r="IU2" s="124"/>
      <c r="IV2" s="123" t="s">
        <v>2</v>
      </c>
      <c r="IW2" s="124"/>
      <c r="IX2" s="124"/>
      <c r="IY2" s="124"/>
      <c r="IZ2" s="124"/>
      <c r="JA2" s="124"/>
      <c r="JB2" s="124"/>
      <c r="JC2" s="123" t="s">
        <v>3</v>
      </c>
      <c r="JD2" s="124"/>
      <c r="JE2" s="124"/>
      <c r="JF2" s="124"/>
      <c r="JG2" s="124"/>
      <c r="JH2" s="124"/>
      <c r="JI2" s="124"/>
      <c r="JJ2" s="123" t="s">
        <v>22</v>
      </c>
      <c r="JK2" s="124"/>
      <c r="JL2" s="124"/>
      <c r="JM2" s="124"/>
      <c r="JN2" s="124"/>
      <c r="JO2" s="124"/>
      <c r="JP2" s="124"/>
    </row>
    <row r="3" spans="1:276" s="7" customFormat="1" ht="12.75" customHeight="1">
      <c r="A3" s="130"/>
      <c r="B3" s="130"/>
      <c r="C3" s="123"/>
      <c r="D3" s="123" t="s">
        <v>21</v>
      </c>
      <c r="E3" s="124"/>
      <c r="F3" s="124"/>
      <c r="G3" s="125" t="s">
        <v>20</v>
      </c>
      <c r="H3" s="126"/>
      <c r="I3" s="126"/>
      <c r="J3" s="127"/>
      <c r="K3" s="123" t="s">
        <v>21</v>
      </c>
      <c r="L3" s="124"/>
      <c r="M3" s="124"/>
      <c r="N3" s="125" t="s">
        <v>20</v>
      </c>
      <c r="O3" s="126"/>
      <c r="P3" s="126"/>
      <c r="Q3" s="127"/>
      <c r="R3" s="123" t="s">
        <v>21</v>
      </c>
      <c r="S3" s="124"/>
      <c r="T3" s="124"/>
      <c r="U3" s="125" t="s">
        <v>20</v>
      </c>
      <c r="V3" s="126"/>
      <c r="W3" s="126"/>
      <c r="X3" s="127"/>
      <c r="Y3" s="123" t="s">
        <v>21</v>
      </c>
      <c r="Z3" s="124"/>
      <c r="AA3" s="124"/>
      <c r="AB3" s="125" t="s">
        <v>20</v>
      </c>
      <c r="AC3" s="126"/>
      <c r="AD3" s="126"/>
      <c r="AE3" s="127"/>
      <c r="AF3" s="123" t="s">
        <v>21</v>
      </c>
      <c r="AG3" s="124"/>
      <c r="AH3" s="124"/>
      <c r="AI3" s="125" t="s">
        <v>20</v>
      </c>
      <c r="AJ3" s="126"/>
      <c r="AK3" s="126"/>
      <c r="AL3" s="127"/>
      <c r="AM3" s="123" t="s">
        <v>21</v>
      </c>
      <c r="AN3" s="124"/>
      <c r="AO3" s="124"/>
      <c r="AP3" s="125" t="s">
        <v>20</v>
      </c>
      <c r="AQ3" s="126"/>
      <c r="AR3" s="126"/>
      <c r="AS3" s="127"/>
      <c r="AT3" s="123" t="s">
        <v>21</v>
      </c>
      <c r="AU3" s="124"/>
      <c r="AV3" s="124"/>
      <c r="AW3" s="125" t="s">
        <v>20</v>
      </c>
      <c r="AX3" s="126"/>
      <c r="AY3" s="126"/>
      <c r="AZ3" s="127"/>
      <c r="BA3" s="123" t="s">
        <v>21</v>
      </c>
      <c r="BB3" s="124"/>
      <c r="BC3" s="124"/>
      <c r="BD3" s="125" t="s">
        <v>20</v>
      </c>
      <c r="BE3" s="126"/>
      <c r="BF3" s="126"/>
      <c r="BG3" s="127"/>
      <c r="BH3" s="123" t="s">
        <v>21</v>
      </c>
      <c r="BI3" s="124"/>
      <c r="BJ3" s="124"/>
      <c r="BK3" s="125" t="s">
        <v>20</v>
      </c>
      <c r="BL3" s="126"/>
      <c r="BM3" s="126"/>
      <c r="BN3" s="127"/>
      <c r="BO3" s="123" t="s">
        <v>21</v>
      </c>
      <c r="BP3" s="124"/>
      <c r="BQ3" s="124"/>
      <c r="BR3" s="125" t="s">
        <v>20</v>
      </c>
      <c r="BS3" s="126"/>
      <c r="BT3" s="126"/>
      <c r="BU3" s="127"/>
      <c r="BV3" s="123" t="s">
        <v>21</v>
      </c>
      <c r="BW3" s="124"/>
      <c r="BX3" s="124"/>
      <c r="BY3" s="125" t="s">
        <v>20</v>
      </c>
      <c r="BZ3" s="126"/>
      <c r="CA3" s="126"/>
      <c r="CB3" s="127"/>
      <c r="CC3" s="123" t="s">
        <v>21</v>
      </c>
      <c r="CD3" s="124"/>
      <c r="CE3" s="124"/>
      <c r="CF3" s="125" t="s">
        <v>20</v>
      </c>
      <c r="CG3" s="126"/>
      <c r="CH3" s="126"/>
      <c r="CI3" s="127"/>
      <c r="CJ3" s="123" t="s">
        <v>21</v>
      </c>
      <c r="CK3" s="124"/>
      <c r="CL3" s="124"/>
      <c r="CM3" s="125" t="s">
        <v>20</v>
      </c>
      <c r="CN3" s="126"/>
      <c r="CO3" s="126"/>
      <c r="CP3" s="127"/>
      <c r="CQ3" s="123" t="s">
        <v>21</v>
      </c>
      <c r="CR3" s="124"/>
      <c r="CS3" s="124"/>
      <c r="CT3" s="125" t="s">
        <v>20</v>
      </c>
      <c r="CU3" s="126"/>
      <c r="CV3" s="126"/>
      <c r="CW3" s="127"/>
      <c r="CX3" s="123" t="s">
        <v>21</v>
      </c>
      <c r="CY3" s="124"/>
      <c r="CZ3" s="124"/>
      <c r="DA3" s="125" t="s">
        <v>20</v>
      </c>
      <c r="DB3" s="126"/>
      <c r="DC3" s="126"/>
      <c r="DD3" s="127"/>
      <c r="DE3" s="123" t="s">
        <v>21</v>
      </c>
      <c r="DF3" s="124"/>
      <c r="DG3" s="124"/>
      <c r="DH3" s="125" t="s">
        <v>20</v>
      </c>
      <c r="DI3" s="126"/>
      <c r="DJ3" s="126"/>
      <c r="DK3" s="127"/>
      <c r="DL3" s="123" t="s">
        <v>21</v>
      </c>
      <c r="DM3" s="124"/>
      <c r="DN3" s="124"/>
      <c r="DO3" s="125" t="s">
        <v>20</v>
      </c>
      <c r="DP3" s="126"/>
      <c r="DQ3" s="126"/>
      <c r="DR3" s="127"/>
      <c r="DS3" s="123" t="s">
        <v>21</v>
      </c>
      <c r="DT3" s="124"/>
      <c r="DU3" s="124"/>
      <c r="DV3" s="125" t="s">
        <v>20</v>
      </c>
      <c r="DW3" s="126"/>
      <c r="DX3" s="126"/>
      <c r="DY3" s="127"/>
      <c r="DZ3" s="123" t="s">
        <v>21</v>
      </c>
      <c r="EA3" s="124"/>
      <c r="EB3" s="124"/>
      <c r="EC3" s="125" t="s">
        <v>20</v>
      </c>
      <c r="ED3" s="126"/>
      <c r="EE3" s="126"/>
      <c r="EF3" s="127"/>
      <c r="EG3" s="123" t="s">
        <v>21</v>
      </c>
      <c r="EH3" s="124"/>
      <c r="EI3" s="124"/>
      <c r="EJ3" s="125" t="s">
        <v>20</v>
      </c>
      <c r="EK3" s="126"/>
      <c r="EL3" s="126"/>
      <c r="EM3" s="127"/>
      <c r="EN3" s="123" t="s">
        <v>21</v>
      </c>
      <c r="EO3" s="124"/>
      <c r="EP3" s="124"/>
      <c r="EQ3" s="125" t="s">
        <v>20</v>
      </c>
      <c r="ER3" s="126"/>
      <c r="ES3" s="126"/>
      <c r="ET3" s="127"/>
      <c r="EU3" s="123" t="s">
        <v>21</v>
      </c>
      <c r="EV3" s="124"/>
      <c r="EW3" s="124"/>
      <c r="EX3" s="125" t="s">
        <v>20</v>
      </c>
      <c r="EY3" s="126"/>
      <c r="EZ3" s="126"/>
      <c r="FA3" s="127"/>
      <c r="FB3" s="123" t="s">
        <v>21</v>
      </c>
      <c r="FC3" s="124"/>
      <c r="FD3" s="124"/>
      <c r="FE3" s="125" t="s">
        <v>20</v>
      </c>
      <c r="FF3" s="126"/>
      <c r="FG3" s="126"/>
      <c r="FH3" s="127"/>
      <c r="FI3" s="123" t="s">
        <v>21</v>
      </c>
      <c r="FJ3" s="124"/>
      <c r="FK3" s="124"/>
      <c r="FL3" s="125" t="s">
        <v>20</v>
      </c>
      <c r="FM3" s="126"/>
      <c r="FN3" s="126"/>
      <c r="FO3" s="127"/>
      <c r="FP3" s="123" t="s">
        <v>21</v>
      </c>
      <c r="FQ3" s="124"/>
      <c r="FR3" s="124"/>
      <c r="FS3" s="125" t="s">
        <v>20</v>
      </c>
      <c r="FT3" s="126"/>
      <c r="FU3" s="126"/>
      <c r="FV3" s="127"/>
      <c r="FW3" s="123" t="s">
        <v>21</v>
      </c>
      <c r="FX3" s="124"/>
      <c r="FY3" s="124"/>
      <c r="FZ3" s="125" t="s">
        <v>20</v>
      </c>
      <c r="GA3" s="126"/>
      <c r="GB3" s="126"/>
      <c r="GC3" s="127"/>
      <c r="GD3" s="123" t="s">
        <v>21</v>
      </c>
      <c r="GE3" s="124"/>
      <c r="GF3" s="124"/>
      <c r="GG3" s="125" t="s">
        <v>20</v>
      </c>
      <c r="GH3" s="126"/>
      <c r="GI3" s="126"/>
      <c r="GJ3" s="127"/>
      <c r="GK3" s="123" t="s">
        <v>21</v>
      </c>
      <c r="GL3" s="124"/>
      <c r="GM3" s="124"/>
      <c r="GN3" s="125" t="s">
        <v>20</v>
      </c>
      <c r="GO3" s="126"/>
      <c r="GP3" s="126"/>
      <c r="GQ3" s="127"/>
      <c r="GR3" s="123" t="s">
        <v>21</v>
      </c>
      <c r="GS3" s="124"/>
      <c r="GT3" s="124"/>
      <c r="GU3" s="125" t="s">
        <v>20</v>
      </c>
      <c r="GV3" s="126"/>
      <c r="GW3" s="126"/>
      <c r="GX3" s="127"/>
      <c r="GY3" s="123" t="s">
        <v>21</v>
      </c>
      <c r="GZ3" s="124"/>
      <c r="HA3" s="124"/>
      <c r="HB3" s="125" t="s">
        <v>20</v>
      </c>
      <c r="HC3" s="126"/>
      <c r="HD3" s="126"/>
      <c r="HE3" s="127"/>
      <c r="HF3" s="123" t="s">
        <v>21</v>
      </c>
      <c r="HG3" s="124"/>
      <c r="HH3" s="124"/>
      <c r="HI3" s="125" t="s">
        <v>20</v>
      </c>
      <c r="HJ3" s="126"/>
      <c r="HK3" s="126"/>
      <c r="HL3" s="127"/>
      <c r="HM3" s="123" t="s">
        <v>21</v>
      </c>
      <c r="HN3" s="124"/>
      <c r="HO3" s="124"/>
      <c r="HP3" s="125" t="s">
        <v>20</v>
      </c>
      <c r="HQ3" s="126"/>
      <c r="HR3" s="126"/>
      <c r="HS3" s="127"/>
      <c r="HT3" s="123" t="s">
        <v>21</v>
      </c>
      <c r="HU3" s="124"/>
      <c r="HV3" s="124"/>
      <c r="HW3" s="125" t="s">
        <v>20</v>
      </c>
      <c r="HX3" s="126"/>
      <c r="HY3" s="126"/>
      <c r="HZ3" s="127"/>
      <c r="IA3" s="123" t="s">
        <v>21</v>
      </c>
      <c r="IB3" s="124"/>
      <c r="IC3" s="124"/>
      <c r="ID3" s="125" t="s">
        <v>20</v>
      </c>
      <c r="IE3" s="126"/>
      <c r="IF3" s="126"/>
      <c r="IG3" s="127"/>
      <c r="IH3" s="123" t="s">
        <v>21</v>
      </c>
      <c r="II3" s="124"/>
      <c r="IJ3" s="124"/>
      <c r="IK3" s="125" t="s">
        <v>20</v>
      </c>
      <c r="IL3" s="126"/>
      <c r="IM3" s="126"/>
      <c r="IN3" s="127"/>
      <c r="IO3" s="123" t="s">
        <v>21</v>
      </c>
      <c r="IP3" s="124"/>
      <c r="IQ3" s="124"/>
      <c r="IR3" s="125" t="s">
        <v>20</v>
      </c>
      <c r="IS3" s="126"/>
      <c r="IT3" s="126"/>
      <c r="IU3" s="127"/>
      <c r="IV3" s="123" t="s">
        <v>21</v>
      </c>
      <c r="IW3" s="124"/>
      <c r="IX3" s="124"/>
      <c r="IY3" s="125" t="s">
        <v>20</v>
      </c>
      <c r="IZ3" s="126"/>
      <c r="JA3" s="126"/>
      <c r="JB3" s="127"/>
      <c r="JC3" s="123" t="s">
        <v>21</v>
      </c>
      <c r="JD3" s="124"/>
      <c r="JE3" s="124"/>
      <c r="JF3" s="125" t="s">
        <v>20</v>
      </c>
      <c r="JG3" s="126"/>
      <c r="JH3" s="126"/>
      <c r="JI3" s="127"/>
      <c r="JJ3" s="123" t="s">
        <v>21</v>
      </c>
      <c r="JK3" s="124"/>
      <c r="JL3" s="124"/>
      <c r="JM3" s="125" t="s">
        <v>20</v>
      </c>
      <c r="JN3" s="126"/>
      <c r="JO3" s="126"/>
      <c r="JP3" s="127"/>
    </row>
    <row r="4" spans="1:276" s="7" customFormat="1" ht="76.5" customHeight="1">
      <c r="A4" s="130"/>
      <c r="B4" s="130"/>
      <c r="C4" s="123"/>
      <c r="D4" s="2" t="s">
        <v>23</v>
      </c>
      <c r="E4" s="2" t="s">
        <v>51</v>
      </c>
      <c r="F4" s="2" t="s">
        <v>25</v>
      </c>
      <c r="G4" s="60" t="s">
        <v>202</v>
      </c>
      <c r="H4" s="2" t="s">
        <v>23</v>
      </c>
      <c r="I4" s="2" t="s">
        <v>24</v>
      </c>
      <c r="J4" s="2" t="s">
        <v>25</v>
      </c>
      <c r="K4" s="2" t="s">
        <v>23</v>
      </c>
      <c r="L4" s="2" t="s">
        <v>51</v>
      </c>
      <c r="M4" s="2" t="s">
        <v>25</v>
      </c>
      <c r="N4" s="61" t="s">
        <v>202</v>
      </c>
      <c r="O4" s="61" t="s">
        <v>23</v>
      </c>
      <c r="P4" s="61" t="s">
        <v>24</v>
      </c>
      <c r="Q4" s="61" t="s">
        <v>25</v>
      </c>
      <c r="R4" s="2" t="s">
        <v>23</v>
      </c>
      <c r="S4" s="2" t="s">
        <v>51</v>
      </c>
      <c r="T4" s="2" t="s">
        <v>25</v>
      </c>
      <c r="U4" s="62" t="s">
        <v>202</v>
      </c>
      <c r="V4" s="62" t="s">
        <v>23</v>
      </c>
      <c r="W4" s="62" t="s">
        <v>24</v>
      </c>
      <c r="X4" s="62" t="s">
        <v>25</v>
      </c>
      <c r="Y4" s="2" t="s">
        <v>23</v>
      </c>
      <c r="Z4" s="2" t="s">
        <v>51</v>
      </c>
      <c r="AA4" s="2" t="s">
        <v>25</v>
      </c>
      <c r="AB4" s="62" t="s">
        <v>202</v>
      </c>
      <c r="AC4" s="62" t="s">
        <v>23</v>
      </c>
      <c r="AD4" s="62" t="s">
        <v>24</v>
      </c>
      <c r="AE4" s="62" t="s">
        <v>25</v>
      </c>
      <c r="AF4" s="2" t="s">
        <v>23</v>
      </c>
      <c r="AG4" s="2" t="s">
        <v>51</v>
      </c>
      <c r="AH4" s="2" t="s">
        <v>25</v>
      </c>
      <c r="AI4" s="62" t="s">
        <v>202</v>
      </c>
      <c r="AJ4" s="62" t="s">
        <v>23</v>
      </c>
      <c r="AK4" s="62" t="s">
        <v>24</v>
      </c>
      <c r="AL4" s="62" t="s">
        <v>25</v>
      </c>
      <c r="AM4" s="2" t="s">
        <v>23</v>
      </c>
      <c r="AN4" s="2" t="s">
        <v>51</v>
      </c>
      <c r="AO4" s="2" t="s">
        <v>25</v>
      </c>
      <c r="AP4" s="62" t="s">
        <v>202</v>
      </c>
      <c r="AQ4" s="62" t="s">
        <v>23</v>
      </c>
      <c r="AR4" s="62" t="s">
        <v>24</v>
      </c>
      <c r="AS4" s="62" t="s">
        <v>25</v>
      </c>
      <c r="AT4" s="2" t="s">
        <v>23</v>
      </c>
      <c r="AU4" s="2" t="s">
        <v>51</v>
      </c>
      <c r="AV4" s="2" t="s">
        <v>25</v>
      </c>
      <c r="AW4" s="62" t="s">
        <v>202</v>
      </c>
      <c r="AX4" s="62" t="s">
        <v>23</v>
      </c>
      <c r="AY4" s="62" t="s">
        <v>24</v>
      </c>
      <c r="AZ4" s="62" t="s">
        <v>25</v>
      </c>
      <c r="BA4" s="2" t="s">
        <v>23</v>
      </c>
      <c r="BB4" s="2" t="s">
        <v>51</v>
      </c>
      <c r="BC4" s="2" t="s">
        <v>25</v>
      </c>
      <c r="BD4" s="62" t="s">
        <v>202</v>
      </c>
      <c r="BE4" s="62" t="s">
        <v>23</v>
      </c>
      <c r="BF4" s="62" t="s">
        <v>24</v>
      </c>
      <c r="BG4" s="62" t="s">
        <v>25</v>
      </c>
      <c r="BH4" s="2" t="s">
        <v>23</v>
      </c>
      <c r="BI4" s="2" t="s">
        <v>51</v>
      </c>
      <c r="BJ4" s="2" t="s">
        <v>25</v>
      </c>
      <c r="BK4" s="62" t="s">
        <v>202</v>
      </c>
      <c r="BL4" s="62" t="s">
        <v>23</v>
      </c>
      <c r="BM4" s="62" t="s">
        <v>24</v>
      </c>
      <c r="BN4" s="62" t="s">
        <v>25</v>
      </c>
      <c r="BO4" s="2" t="s">
        <v>23</v>
      </c>
      <c r="BP4" s="2" t="s">
        <v>51</v>
      </c>
      <c r="BQ4" s="2" t="s">
        <v>25</v>
      </c>
      <c r="BR4" s="62" t="s">
        <v>202</v>
      </c>
      <c r="BS4" s="62" t="s">
        <v>23</v>
      </c>
      <c r="BT4" s="62" t="s">
        <v>24</v>
      </c>
      <c r="BU4" s="62" t="s">
        <v>25</v>
      </c>
      <c r="BV4" s="2" t="s">
        <v>23</v>
      </c>
      <c r="BW4" s="2" t="s">
        <v>51</v>
      </c>
      <c r="BX4" s="2" t="s">
        <v>25</v>
      </c>
      <c r="BY4" s="62" t="s">
        <v>202</v>
      </c>
      <c r="BZ4" s="62" t="s">
        <v>23</v>
      </c>
      <c r="CA4" s="62" t="s">
        <v>24</v>
      </c>
      <c r="CB4" s="62" t="s">
        <v>25</v>
      </c>
      <c r="CC4" s="2" t="s">
        <v>23</v>
      </c>
      <c r="CD4" s="2" t="s">
        <v>51</v>
      </c>
      <c r="CE4" s="2" t="s">
        <v>25</v>
      </c>
      <c r="CF4" s="62" t="s">
        <v>202</v>
      </c>
      <c r="CG4" s="62" t="s">
        <v>23</v>
      </c>
      <c r="CH4" s="62" t="s">
        <v>24</v>
      </c>
      <c r="CI4" s="62" t="s">
        <v>25</v>
      </c>
      <c r="CJ4" s="2" t="s">
        <v>23</v>
      </c>
      <c r="CK4" s="2" t="s">
        <v>51</v>
      </c>
      <c r="CL4" s="2" t="s">
        <v>25</v>
      </c>
      <c r="CM4" s="62" t="s">
        <v>202</v>
      </c>
      <c r="CN4" s="62" t="s">
        <v>23</v>
      </c>
      <c r="CO4" s="62" t="s">
        <v>24</v>
      </c>
      <c r="CP4" s="62" t="s">
        <v>25</v>
      </c>
      <c r="CQ4" s="2" t="s">
        <v>23</v>
      </c>
      <c r="CR4" s="2" t="s">
        <v>51</v>
      </c>
      <c r="CS4" s="2" t="s">
        <v>25</v>
      </c>
      <c r="CT4" s="62" t="s">
        <v>202</v>
      </c>
      <c r="CU4" s="62" t="s">
        <v>23</v>
      </c>
      <c r="CV4" s="62" t="s">
        <v>24</v>
      </c>
      <c r="CW4" s="62" t="s">
        <v>25</v>
      </c>
      <c r="CX4" s="2" t="s">
        <v>23</v>
      </c>
      <c r="CY4" s="2" t="s">
        <v>51</v>
      </c>
      <c r="CZ4" s="2" t="s">
        <v>25</v>
      </c>
      <c r="DA4" s="62" t="s">
        <v>202</v>
      </c>
      <c r="DB4" s="62" t="s">
        <v>23</v>
      </c>
      <c r="DC4" s="62" t="s">
        <v>24</v>
      </c>
      <c r="DD4" s="62" t="s">
        <v>25</v>
      </c>
      <c r="DE4" s="2" t="s">
        <v>23</v>
      </c>
      <c r="DF4" s="2" t="s">
        <v>51</v>
      </c>
      <c r="DG4" s="2" t="s">
        <v>25</v>
      </c>
      <c r="DH4" s="62" t="s">
        <v>202</v>
      </c>
      <c r="DI4" s="62" t="s">
        <v>23</v>
      </c>
      <c r="DJ4" s="62" t="s">
        <v>24</v>
      </c>
      <c r="DK4" s="62" t="s">
        <v>25</v>
      </c>
      <c r="DL4" s="2" t="s">
        <v>23</v>
      </c>
      <c r="DM4" s="2" t="s">
        <v>51</v>
      </c>
      <c r="DN4" s="2" t="s">
        <v>25</v>
      </c>
      <c r="DO4" s="62" t="s">
        <v>202</v>
      </c>
      <c r="DP4" s="62" t="s">
        <v>23</v>
      </c>
      <c r="DQ4" s="62" t="s">
        <v>24</v>
      </c>
      <c r="DR4" s="62" t="s">
        <v>25</v>
      </c>
      <c r="DS4" s="2" t="s">
        <v>23</v>
      </c>
      <c r="DT4" s="2" t="s">
        <v>51</v>
      </c>
      <c r="DU4" s="2" t="s">
        <v>25</v>
      </c>
      <c r="DV4" s="62" t="s">
        <v>202</v>
      </c>
      <c r="DW4" s="62" t="s">
        <v>23</v>
      </c>
      <c r="DX4" s="62" t="s">
        <v>24</v>
      </c>
      <c r="DY4" s="62" t="s">
        <v>25</v>
      </c>
      <c r="DZ4" s="2" t="s">
        <v>23</v>
      </c>
      <c r="EA4" s="2" t="s">
        <v>51</v>
      </c>
      <c r="EB4" s="2" t="s">
        <v>25</v>
      </c>
      <c r="EC4" s="62" t="s">
        <v>202</v>
      </c>
      <c r="ED4" s="62" t="s">
        <v>23</v>
      </c>
      <c r="EE4" s="62" t="s">
        <v>24</v>
      </c>
      <c r="EF4" s="62" t="s">
        <v>25</v>
      </c>
      <c r="EG4" s="2" t="s">
        <v>23</v>
      </c>
      <c r="EH4" s="2" t="s">
        <v>51</v>
      </c>
      <c r="EI4" s="2" t="s">
        <v>25</v>
      </c>
      <c r="EJ4" s="62" t="s">
        <v>202</v>
      </c>
      <c r="EK4" s="62" t="s">
        <v>23</v>
      </c>
      <c r="EL4" s="62" t="s">
        <v>24</v>
      </c>
      <c r="EM4" s="62" t="s">
        <v>25</v>
      </c>
      <c r="EN4" s="2" t="s">
        <v>23</v>
      </c>
      <c r="EO4" s="2" t="s">
        <v>51</v>
      </c>
      <c r="EP4" s="2" t="s">
        <v>25</v>
      </c>
      <c r="EQ4" s="62" t="s">
        <v>202</v>
      </c>
      <c r="ER4" s="62" t="s">
        <v>23</v>
      </c>
      <c r="ES4" s="62" t="s">
        <v>24</v>
      </c>
      <c r="ET4" s="62" t="s">
        <v>25</v>
      </c>
      <c r="EU4" s="2" t="s">
        <v>23</v>
      </c>
      <c r="EV4" s="2" t="s">
        <v>51</v>
      </c>
      <c r="EW4" s="2" t="s">
        <v>25</v>
      </c>
      <c r="EX4" s="62" t="s">
        <v>202</v>
      </c>
      <c r="EY4" s="62" t="s">
        <v>23</v>
      </c>
      <c r="EZ4" s="62" t="s">
        <v>24</v>
      </c>
      <c r="FA4" s="62" t="s">
        <v>25</v>
      </c>
      <c r="FB4" s="2" t="s">
        <v>23</v>
      </c>
      <c r="FC4" s="2" t="s">
        <v>51</v>
      </c>
      <c r="FD4" s="2" t="s">
        <v>25</v>
      </c>
      <c r="FE4" s="62" t="s">
        <v>202</v>
      </c>
      <c r="FF4" s="62" t="s">
        <v>23</v>
      </c>
      <c r="FG4" s="62" t="s">
        <v>24</v>
      </c>
      <c r="FH4" s="62" t="s">
        <v>25</v>
      </c>
      <c r="FI4" s="2" t="s">
        <v>23</v>
      </c>
      <c r="FJ4" s="2" t="s">
        <v>51</v>
      </c>
      <c r="FK4" s="2" t="s">
        <v>25</v>
      </c>
      <c r="FL4" s="62" t="s">
        <v>202</v>
      </c>
      <c r="FM4" s="62" t="s">
        <v>23</v>
      </c>
      <c r="FN4" s="62" t="s">
        <v>24</v>
      </c>
      <c r="FO4" s="62" t="s">
        <v>25</v>
      </c>
      <c r="FP4" s="2" t="s">
        <v>23</v>
      </c>
      <c r="FQ4" s="2" t="s">
        <v>51</v>
      </c>
      <c r="FR4" s="2" t="s">
        <v>25</v>
      </c>
      <c r="FS4" s="62" t="s">
        <v>202</v>
      </c>
      <c r="FT4" s="62" t="s">
        <v>23</v>
      </c>
      <c r="FU4" s="62" t="s">
        <v>24</v>
      </c>
      <c r="FV4" s="62" t="s">
        <v>25</v>
      </c>
      <c r="FW4" s="2" t="s">
        <v>23</v>
      </c>
      <c r="FX4" s="2" t="s">
        <v>51</v>
      </c>
      <c r="FY4" s="2" t="s">
        <v>25</v>
      </c>
      <c r="FZ4" s="62" t="s">
        <v>202</v>
      </c>
      <c r="GA4" s="62" t="s">
        <v>23</v>
      </c>
      <c r="GB4" s="62" t="s">
        <v>24</v>
      </c>
      <c r="GC4" s="62" t="s">
        <v>25</v>
      </c>
      <c r="GD4" s="2" t="s">
        <v>23</v>
      </c>
      <c r="GE4" s="2" t="s">
        <v>51</v>
      </c>
      <c r="GF4" s="2" t="s">
        <v>25</v>
      </c>
      <c r="GG4" s="62" t="s">
        <v>202</v>
      </c>
      <c r="GH4" s="62" t="s">
        <v>23</v>
      </c>
      <c r="GI4" s="62" t="s">
        <v>24</v>
      </c>
      <c r="GJ4" s="62" t="s">
        <v>25</v>
      </c>
      <c r="GK4" s="2" t="s">
        <v>23</v>
      </c>
      <c r="GL4" s="2" t="s">
        <v>51</v>
      </c>
      <c r="GM4" s="2" t="s">
        <v>25</v>
      </c>
      <c r="GN4" s="62" t="s">
        <v>202</v>
      </c>
      <c r="GO4" s="62" t="s">
        <v>23</v>
      </c>
      <c r="GP4" s="62" t="s">
        <v>24</v>
      </c>
      <c r="GQ4" s="62" t="s">
        <v>25</v>
      </c>
      <c r="GR4" s="2" t="s">
        <v>23</v>
      </c>
      <c r="GS4" s="2" t="s">
        <v>51</v>
      </c>
      <c r="GT4" s="2" t="s">
        <v>25</v>
      </c>
      <c r="GU4" s="62" t="s">
        <v>202</v>
      </c>
      <c r="GV4" s="62" t="s">
        <v>23</v>
      </c>
      <c r="GW4" s="62" t="s">
        <v>24</v>
      </c>
      <c r="GX4" s="62" t="s">
        <v>25</v>
      </c>
      <c r="GY4" s="2" t="s">
        <v>23</v>
      </c>
      <c r="GZ4" s="2" t="s">
        <v>51</v>
      </c>
      <c r="HA4" s="2" t="s">
        <v>25</v>
      </c>
      <c r="HB4" s="62" t="s">
        <v>202</v>
      </c>
      <c r="HC4" s="62" t="s">
        <v>23</v>
      </c>
      <c r="HD4" s="62" t="s">
        <v>24</v>
      </c>
      <c r="HE4" s="62" t="s">
        <v>25</v>
      </c>
      <c r="HF4" s="2" t="s">
        <v>23</v>
      </c>
      <c r="HG4" s="2" t="s">
        <v>51</v>
      </c>
      <c r="HH4" s="2" t="s">
        <v>25</v>
      </c>
      <c r="HI4" s="62" t="s">
        <v>202</v>
      </c>
      <c r="HJ4" s="62" t="s">
        <v>23</v>
      </c>
      <c r="HK4" s="62" t="s">
        <v>24</v>
      </c>
      <c r="HL4" s="62" t="s">
        <v>25</v>
      </c>
      <c r="HM4" s="2" t="s">
        <v>23</v>
      </c>
      <c r="HN4" s="2" t="s">
        <v>51</v>
      </c>
      <c r="HO4" s="2" t="s">
        <v>25</v>
      </c>
      <c r="HP4" s="62" t="s">
        <v>202</v>
      </c>
      <c r="HQ4" s="62" t="s">
        <v>23</v>
      </c>
      <c r="HR4" s="62" t="s">
        <v>24</v>
      </c>
      <c r="HS4" s="62" t="s">
        <v>25</v>
      </c>
      <c r="HT4" s="2" t="s">
        <v>23</v>
      </c>
      <c r="HU4" s="2" t="s">
        <v>51</v>
      </c>
      <c r="HV4" s="2" t="s">
        <v>25</v>
      </c>
      <c r="HW4" s="62" t="s">
        <v>202</v>
      </c>
      <c r="HX4" s="62" t="s">
        <v>23</v>
      </c>
      <c r="HY4" s="62" t="s">
        <v>24</v>
      </c>
      <c r="HZ4" s="62" t="s">
        <v>25</v>
      </c>
      <c r="IA4" s="2" t="s">
        <v>23</v>
      </c>
      <c r="IB4" s="2" t="s">
        <v>51</v>
      </c>
      <c r="IC4" s="2" t="s">
        <v>25</v>
      </c>
      <c r="ID4" s="62" t="s">
        <v>202</v>
      </c>
      <c r="IE4" s="62" t="s">
        <v>23</v>
      </c>
      <c r="IF4" s="62" t="s">
        <v>24</v>
      </c>
      <c r="IG4" s="62" t="s">
        <v>25</v>
      </c>
      <c r="IH4" s="2" t="s">
        <v>23</v>
      </c>
      <c r="II4" s="2" t="s">
        <v>51</v>
      </c>
      <c r="IJ4" s="2" t="s">
        <v>25</v>
      </c>
      <c r="IK4" s="62" t="s">
        <v>202</v>
      </c>
      <c r="IL4" s="62" t="s">
        <v>23</v>
      </c>
      <c r="IM4" s="62" t="s">
        <v>24</v>
      </c>
      <c r="IN4" s="62" t="s">
        <v>25</v>
      </c>
      <c r="IO4" s="2" t="s">
        <v>23</v>
      </c>
      <c r="IP4" s="2" t="s">
        <v>51</v>
      </c>
      <c r="IQ4" s="2" t="s">
        <v>25</v>
      </c>
      <c r="IR4" s="62" t="s">
        <v>202</v>
      </c>
      <c r="IS4" s="62" t="s">
        <v>23</v>
      </c>
      <c r="IT4" s="62" t="s">
        <v>24</v>
      </c>
      <c r="IU4" s="62" t="s">
        <v>25</v>
      </c>
      <c r="IV4" s="2" t="s">
        <v>23</v>
      </c>
      <c r="IW4" s="2" t="s">
        <v>51</v>
      </c>
      <c r="IX4" s="2" t="s">
        <v>25</v>
      </c>
      <c r="IY4" s="62" t="s">
        <v>202</v>
      </c>
      <c r="IZ4" s="62" t="s">
        <v>23</v>
      </c>
      <c r="JA4" s="62" t="s">
        <v>24</v>
      </c>
      <c r="JB4" s="62" t="s">
        <v>25</v>
      </c>
      <c r="JC4" s="2" t="s">
        <v>23</v>
      </c>
      <c r="JD4" s="2" t="s">
        <v>51</v>
      </c>
      <c r="JE4" s="2" t="s">
        <v>25</v>
      </c>
      <c r="JF4" s="62" t="s">
        <v>202</v>
      </c>
      <c r="JG4" s="62" t="s">
        <v>23</v>
      </c>
      <c r="JH4" s="62" t="s">
        <v>24</v>
      </c>
      <c r="JI4" s="62" t="s">
        <v>25</v>
      </c>
      <c r="JJ4" s="2" t="s">
        <v>23</v>
      </c>
      <c r="JK4" s="2" t="s">
        <v>51</v>
      </c>
      <c r="JL4" s="2" t="s">
        <v>25</v>
      </c>
      <c r="JM4" s="62" t="s">
        <v>202</v>
      </c>
      <c r="JN4" s="62" t="s">
        <v>23</v>
      </c>
      <c r="JO4" s="62" t="s">
        <v>24</v>
      </c>
      <c r="JP4" s="62" t="s">
        <v>25</v>
      </c>
    </row>
    <row r="5" spans="1:276" s="9" customFormat="1">
      <c r="A5" s="8"/>
      <c r="B5" s="8"/>
      <c r="C5" s="6"/>
      <c r="D5" s="8" t="s">
        <v>26</v>
      </c>
      <c r="E5" s="8" t="str">
        <f>D5</f>
        <v>январь</v>
      </c>
      <c r="F5" s="8" t="str">
        <f t="shared" ref="F5:X5" si="0">E5</f>
        <v>январь</v>
      </c>
      <c r="G5" s="8" t="str">
        <f t="shared" si="0"/>
        <v>январь</v>
      </c>
      <c r="H5" s="8" t="str">
        <f>F5</f>
        <v>январь</v>
      </c>
      <c r="I5" s="8" t="str">
        <f t="shared" si="0"/>
        <v>январь</v>
      </c>
      <c r="J5" s="8" t="str">
        <f t="shared" si="0"/>
        <v>январь</v>
      </c>
      <c r="K5" s="8" t="str">
        <f t="shared" si="0"/>
        <v>январь</v>
      </c>
      <c r="L5" s="8" t="str">
        <f t="shared" si="0"/>
        <v>январь</v>
      </c>
      <c r="M5" s="8" t="str">
        <f t="shared" si="0"/>
        <v>январь</v>
      </c>
      <c r="N5" s="8" t="str">
        <f t="shared" si="0"/>
        <v>январь</v>
      </c>
      <c r="O5" s="8" t="str">
        <f>M5</f>
        <v>январь</v>
      </c>
      <c r="P5" s="8" t="str">
        <f t="shared" si="0"/>
        <v>январь</v>
      </c>
      <c r="Q5" s="8" t="str">
        <f t="shared" si="0"/>
        <v>январь</v>
      </c>
      <c r="R5" s="8" t="str">
        <f t="shared" si="0"/>
        <v>январь</v>
      </c>
      <c r="S5" s="8" t="str">
        <f t="shared" si="0"/>
        <v>январь</v>
      </c>
      <c r="T5" s="8" t="str">
        <f t="shared" si="0"/>
        <v>январь</v>
      </c>
      <c r="U5" s="8"/>
      <c r="V5" s="8" t="str">
        <f>T5</f>
        <v>январь</v>
      </c>
      <c r="W5" s="8" t="str">
        <f t="shared" si="0"/>
        <v>январь</v>
      </c>
      <c r="X5" s="8" t="str">
        <f t="shared" si="0"/>
        <v>январь</v>
      </c>
      <c r="Y5" s="8" t="s">
        <v>27</v>
      </c>
      <c r="Z5" s="8" t="str">
        <f>Y5</f>
        <v>февраль</v>
      </c>
      <c r="AA5" s="8" t="str">
        <f t="shared" ref="AA5:AS5" si="1">Z5</f>
        <v>февраль</v>
      </c>
      <c r="AB5" s="8" t="str">
        <f t="shared" si="1"/>
        <v>февраль</v>
      </c>
      <c r="AC5" s="8" t="str">
        <f>AA5</f>
        <v>февраль</v>
      </c>
      <c r="AD5" s="8" t="str">
        <f t="shared" si="1"/>
        <v>февраль</v>
      </c>
      <c r="AE5" s="8" t="str">
        <f t="shared" si="1"/>
        <v>февраль</v>
      </c>
      <c r="AF5" s="8" t="str">
        <f t="shared" si="1"/>
        <v>февраль</v>
      </c>
      <c r="AG5" s="8" t="str">
        <f t="shared" si="1"/>
        <v>февраль</v>
      </c>
      <c r="AH5" s="8" t="str">
        <f t="shared" si="1"/>
        <v>февраль</v>
      </c>
      <c r="AI5" s="8" t="str">
        <f t="shared" si="1"/>
        <v>февраль</v>
      </c>
      <c r="AJ5" s="8" t="str">
        <f>AH5</f>
        <v>февраль</v>
      </c>
      <c r="AK5" s="8" t="str">
        <f t="shared" si="1"/>
        <v>февраль</v>
      </c>
      <c r="AL5" s="8" t="str">
        <f t="shared" si="1"/>
        <v>февраль</v>
      </c>
      <c r="AM5" s="8" t="str">
        <f t="shared" si="1"/>
        <v>февраль</v>
      </c>
      <c r="AN5" s="8" t="str">
        <f t="shared" si="1"/>
        <v>февраль</v>
      </c>
      <c r="AO5" s="8" t="str">
        <f t="shared" si="1"/>
        <v>февраль</v>
      </c>
      <c r="AP5" s="8" t="str">
        <f t="shared" si="1"/>
        <v>февраль</v>
      </c>
      <c r="AQ5" s="8" t="str">
        <f>AO5</f>
        <v>февраль</v>
      </c>
      <c r="AR5" s="8" t="str">
        <f t="shared" si="1"/>
        <v>февраль</v>
      </c>
      <c r="AS5" s="8" t="str">
        <f t="shared" si="1"/>
        <v>февраль</v>
      </c>
      <c r="AT5" s="8" t="s">
        <v>28</v>
      </c>
      <c r="AU5" s="8" t="str">
        <f>AT5</f>
        <v>март</v>
      </c>
      <c r="AV5" s="8" t="str">
        <f t="shared" ref="AV5:BN5" si="2">AU5</f>
        <v>март</v>
      </c>
      <c r="AW5" s="8" t="str">
        <f t="shared" si="2"/>
        <v>март</v>
      </c>
      <c r="AX5" s="8" t="str">
        <f>AV5</f>
        <v>март</v>
      </c>
      <c r="AY5" s="8" t="str">
        <f t="shared" si="2"/>
        <v>март</v>
      </c>
      <c r="AZ5" s="8" t="str">
        <f t="shared" si="2"/>
        <v>март</v>
      </c>
      <c r="BA5" s="8" t="str">
        <f t="shared" si="2"/>
        <v>март</v>
      </c>
      <c r="BB5" s="8" t="str">
        <f t="shared" si="2"/>
        <v>март</v>
      </c>
      <c r="BC5" s="8" t="str">
        <f t="shared" si="2"/>
        <v>март</v>
      </c>
      <c r="BD5" s="8" t="str">
        <f t="shared" si="2"/>
        <v>март</v>
      </c>
      <c r="BE5" s="8" t="str">
        <f>BC5</f>
        <v>март</v>
      </c>
      <c r="BF5" s="8" t="str">
        <f t="shared" si="2"/>
        <v>март</v>
      </c>
      <c r="BG5" s="8" t="str">
        <f t="shared" si="2"/>
        <v>март</v>
      </c>
      <c r="BH5" s="8" t="str">
        <f t="shared" si="2"/>
        <v>март</v>
      </c>
      <c r="BI5" s="8" t="str">
        <f t="shared" si="2"/>
        <v>март</v>
      </c>
      <c r="BJ5" s="8" t="str">
        <f t="shared" si="2"/>
        <v>март</v>
      </c>
      <c r="BK5" s="8" t="str">
        <f t="shared" si="2"/>
        <v>март</v>
      </c>
      <c r="BL5" s="8" t="str">
        <f>BJ5</f>
        <v>март</v>
      </c>
      <c r="BM5" s="8" t="str">
        <f t="shared" si="2"/>
        <v>март</v>
      </c>
      <c r="BN5" s="8" t="str">
        <f t="shared" si="2"/>
        <v>март</v>
      </c>
      <c r="BO5" s="8" t="s">
        <v>29</v>
      </c>
      <c r="BP5" s="8" t="str">
        <f>BO5</f>
        <v>апрель</v>
      </c>
      <c r="BQ5" s="8" t="str">
        <f t="shared" ref="BQ5:CI5" si="3">BP5</f>
        <v>апрель</v>
      </c>
      <c r="BR5" s="8" t="str">
        <f t="shared" si="3"/>
        <v>апрель</v>
      </c>
      <c r="BS5" s="8" t="str">
        <f>BQ5</f>
        <v>апрель</v>
      </c>
      <c r="BT5" s="8" t="str">
        <f t="shared" si="3"/>
        <v>апрель</v>
      </c>
      <c r="BU5" s="8" t="str">
        <f t="shared" si="3"/>
        <v>апрель</v>
      </c>
      <c r="BV5" s="8" t="str">
        <f t="shared" si="3"/>
        <v>апрель</v>
      </c>
      <c r="BW5" s="8" t="str">
        <f t="shared" si="3"/>
        <v>апрель</v>
      </c>
      <c r="BX5" s="8" t="str">
        <f t="shared" si="3"/>
        <v>апрель</v>
      </c>
      <c r="BY5" s="8" t="str">
        <f t="shared" si="3"/>
        <v>апрель</v>
      </c>
      <c r="BZ5" s="8" t="str">
        <f>BX5</f>
        <v>апрель</v>
      </c>
      <c r="CA5" s="8" t="str">
        <f t="shared" si="3"/>
        <v>апрель</v>
      </c>
      <c r="CB5" s="8" t="str">
        <f t="shared" si="3"/>
        <v>апрель</v>
      </c>
      <c r="CC5" s="8" t="str">
        <f t="shared" si="3"/>
        <v>апрель</v>
      </c>
      <c r="CD5" s="8" t="str">
        <f t="shared" si="3"/>
        <v>апрель</v>
      </c>
      <c r="CE5" s="8" t="str">
        <f t="shared" si="3"/>
        <v>апрель</v>
      </c>
      <c r="CF5" s="8" t="str">
        <f t="shared" si="3"/>
        <v>апрель</v>
      </c>
      <c r="CG5" s="8" t="str">
        <f>CE5</f>
        <v>апрель</v>
      </c>
      <c r="CH5" s="8" t="str">
        <f t="shared" si="3"/>
        <v>апрель</v>
      </c>
      <c r="CI5" s="8" t="str">
        <f t="shared" si="3"/>
        <v>апрель</v>
      </c>
      <c r="CJ5" s="8" t="s">
        <v>30</v>
      </c>
      <c r="CK5" s="8" t="str">
        <f>CJ5</f>
        <v>май</v>
      </c>
      <c r="CL5" s="8" t="str">
        <f t="shared" ref="CL5:DD5" si="4">CK5</f>
        <v>май</v>
      </c>
      <c r="CM5" s="8" t="str">
        <f t="shared" si="4"/>
        <v>май</v>
      </c>
      <c r="CN5" s="8" t="str">
        <f>CL5</f>
        <v>май</v>
      </c>
      <c r="CO5" s="8" t="str">
        <f t="shared" si="4"/>
        <v>май</v>
      </c>
      <c r="CP5" s="8" t="str">
        <f t="shared" si="4"/>
        <v>май</v>
      </c>
      <c r="CQ5" s="8" t="str">
        <f t="shared" si="4"/>
        <v>май</v>
      </c>
      <c r="CR5" s="8" t="str">
        <f t="shared" si="4"/>
        <v>май</v>
      </c>
      <c r="CS5" s="8" t="str">
        <f t="shared" si="4"/>
        <v>май</v>
      </c>
      <c r="CT5" s="8" t="str">
        <f t="shared" si="4"/>
        <v>май</v>
      </c>
      <c r="CU5" s="8" t="str">
        <f>CS5</f>
        <v>май</v>
      </c>
      <c r="CV5" s="8" t="str">
        <f t="shared" si="4"/>
        <v>май</v>
      </c>
      <c r="CW5" s="8" t="str">
        <f t="shared" si="4"/>
        <v>май</v>
      </c>
      <c r="CX5" s="8" t="str">
        <f t="shared" si="4"/>
        <v>май</v>
      </c>
      <c r="CY5" s="8" t="str">
        <f t="shared" si="4"/>
        <v>май</v>
      </c>
      <c r="CZ5" s="8" t="str">
        <f t="shared" si="4"/>
        <v>май</v>
      </c>
      <c r="DA5" s="8" t="str">
        <f t="shared" si="4"/>
        <v>май</v>
      </c>
      <c r="DB5" s="8" t="str">
        <f>CZ5</f>
        <v>май</v>
      </c>
      <c r="DC5" s="8" t="str">
        <f t="shared" si="4"/>
        <v>май</v>
      </c>
      <c r="DD5" s="8" t="str">
        <f t="shared" si="4"/>
        <v>май</v>
      </c>
      <c r="DE5" s="8" t="s">
        <v>31</v>
      </c>
      <c r="DF5" s="8" t="str">
        <f>DE5</f>
        <v>июнь</v>
      </c>
      <c r="DG5" s="8" t="str">
        <f t="shared" ref="DG5:DY5" si="5">DF5</f>
        <v>июнь</v>
      </c>
      <c r="DH5" s="8" t="str">
        <f t="shared" si="5"/>
        <v>июнь</v>
      </c>
      <c r="DI5" s="8" t="str">
        <f>DG5</f>
        <v>июнь</v>
      </c>
      <c r="DJ5" s="8" t="str">
        <f t="shared" si="5"/>
        <v>июнь</v>
      </c>
      <c r="DK5" s="8" t="str">
        <f t="shared" si="5"/>
        <v>июнь</v>
      </c>
      <c r="DL5" s="8" t="str">
        <f t="shared" si="5"/>
        <v>июнь</v>
      </c>
      <c r="DM5" s="8" t="str">
        <f t="shared" si="5"/>
        <v>июнь</v>
      </c>
      <c r="DN5" s="8" t="str">
        <f t="shared" si="5"/>
        <v>июнь</v>
      </c>
      <c r="DO5" s="8" t="str">
        <f t="shared" si="5"/>
        <v>июнь</v>
      </c>
      <c r="DP5" s="8" t="str">
        <f>DN5</f>
        <v>июнь</v>
      </c>
      <c r="DQ5" s="8" t="str">
        <f t="shared" si="5"/>
        <v>июнь</v>
      </c>
      <c r="DR5" s="8" t="str">
        <f t="shared" si="5"/>
        <v>июнь</v>
      </c>
      <c r="DS5" s="8" t="str">
        <f t="shared" si="5"/>
        <v>июнь</v>
      </c>
      <c r="DT5" s="8" t="str">
        <f t="shared" si="5"/>
        <v>июнь</v>
      </c>
      <c r="DU5" s="8" t="str">
        <f t="shared" si="5"/>
        <v>июнь</v>
      </c>
      <c r="DV5" s="8" t="str">
        <f t="shared" si="5"/>
        <v>июнь</v>
      </c>
      <c r="DW5" s="8" t="str">
        <f>DU5</f>
        <v>июнь</v>
      </c>
      <c r="DX5" s="8" t="str">
        <f t="shared" si="5"/>
        <v>июнь</v>
      </c>
      <c r="DY5" s="8" t="str">
        <f t="shared" si="5"/>
        <v>июнь</v>
      </c>
      <c r="DZ5" s="8" t="s">
        <v>32</v>
      </c>
      <c r="EA5" s="8" t="str">
        <f>DZ5</f>
        <v>июль</v>
      </c>
      <c r="EB5" s="8" t="str">
        <f t="shared" ref="EB5:ET5" si="6">EA5</f>
        <v>июль</v>
      </c>
      <c r="EC5" s="8" t="str">
        <f t="shared" si="6"/>
        <v>июль</v>
      </c>
      <c r="ED5" s="8" t="str">
        <f>EB5</f>
        <v>июль</v>
      </c>
      <c r="EE5" s="8" t="str">
        <f t="shared" si="6"/>
        <v>июль</v>
      </c>
      <c r="EF5" s="8" t="str">
        <f t="shared" si="6"/>
        <v>июль</v>
      </c>
      <c r="EG5" s="8" t="str">
        <f t="shared" si="6"/>
        <v>июль</v>
      </c>
      <c r="EH5" s="8" t="str">
        <f t="shared" si="6"/>
        <v>июль</v>
      </c>
      <c r="EI5" s="8" t="str">
        <f t="shared" si="6"/>
        <v>июль</v>
      </c>
      <c r="EJ5" s="8" t="str">
        <f t="shared" si="6"/>
        <v>июль</v>
      </c>
      <c r="EK5" s="8" t="str">
        <f>EI5</f>
        <v>июль</v>
      </c>
      <c r="EL5" s="8" t="str">
        <f t="shared" si="6"/>
        <v>июль</v>
      </c>
      <c r="EM5" s="8" t="str">
        <f t="shared" si="6"/>
        <v>июль</v>
      </c>
      <c r="EN5" s="8" t="str">
        <f t="shared" si="6"/>
        <v>июль</v>
      </c>
      <c r="EO5" s="8" t="str">
        <f t="shared" si="6"/>
        <v>июль</v>
      </c>
      <c r="EP5" s="8" t="str">
        <f t="shared" si="6"/>
        <v>июль</v>
      </c>
      <c r="EQ5" s="8" t="str">
        <f t="shared" si="6"/>
        <v>июль</v>
      </c>
      <c r="ER5" s="8" t="str">
        <f>EP5</f>
        <v>июль</v>
      </c>
      <c r="ES5" s="8" t="str">
        <f t="shared" si="6"/>
        <v>июль</v>
      </c>
      <c r="ET5" s="8" t="str">
        <f t="shared" si="6"/>
        <v>июль</v>
      </c>
      <c r="EU5" s="8" t="s">
        <v>33</v>
      </c>
      <c r="EV5" s="8" t="str">
        <f>EU5</f>
        <v>август</v>
      </c>
      <c r="EW5" s="8" t="str">
        <f t="shared" ref="EW5:FO5" si="7">EV5</f>
        <v>август</v>
      </c>
      <c r="EX5" s="8" t="str">
        <f t="shared" si="7"/>
        <v>август</v>
      </c>
      <c r="EY5" s="8" t="str">
        <f>EW5</f>
        <v>август</v>
      </c>
      <c r="EZ5" s="8" t="str">
        <f t="shared" si="7"/>
        <v>август</v>
      </c>
      <c r="FA5" s="8" t="str">
        <f t="shared" si="7"/>
        <v>август</v>
      </c>
      <c r="FB5" s="8" t="str">
        <f t="shared" si="7"/>
        <v>август</v>
      </c>
      <c r="FC5" s="8" t="str">
        <f t="shared" si="7"/>
        <v>август</v>
      </c>
      <c r="FD5" s="8" t="str">
        <f t="shared" si="7"/>
        <v>август</v>
      </c>
      <c r="FE5" s="8" t="str">
        <f t="shared" si="7"/>
        <v>август</v>
      </c>
      <c r="FF5" s="8" t="str">
        <f>FD5</f>
        <v>август</v>
      </c>
      <c r="FG5" s="8" t="str">
        <f t="shared" si="7"/>
        <v>август</v>
      </c>
      <c r="FH5" s="8" t="str">
        <f t="shared" si="7"/>
        <v>август</v>
      </c>
      <c r="FI5" s="8" t="str">
        <f t="shared" si="7"/>
        <v>август</v>
      </c>
      <c r="FJ5" s="8" t="str">
        <f t="shared" si="7"/>
        <v>август</v>
      </c>
      <c r="FK5" s="8" t="str">
        <f t="shared" si="7"/>
        <v>август</v>
      </c>
      <c r="FL5" s="8" t="str">
        <f t="shared" si="7"/>
        <v>август</v>
      </c>
      <c r="FM5" s="8" t="str">
        <f>FK5</f>
        <v>август</v>
      </c>
      <c r="FN5" s="8" t="str">
        <f t="shared" si="7"/>
        <v>август</v>
      </c>
      <c r="FO5" s="8" t="str">
        <f t="shared" si="7"/>
        <v>август</v>
      </c>
      <c r="FP5" s="8" t="s">
        <v>34</v>
      </c>
      <c r="FQ5" s="8" t="str">
        <f>FP5</f>
        <v>сентябрь</v>
      </c>
      <c r="FR5" s="8" t="str">
        <f t="shared" ref="FR5:GJ5" si="8">FQ5</f>
        <v>сентябрь</v>
      </c>
      <c r="FS5" s="8" t="str">
        <f t="shared" si="8"/>
        <v>сентябрь</v>
      </c>
      <c r="FT5" s="8" t="str">
        <f>FR5</f>
        <v>сентябрь</v>
      </c>
      <c r="FU5" s="8" t="str">
        <f t="shared" si="8"/>
        <v>сентябрь</v>
      </c>
      <c r="FV5" s="8" t="str">
        <f t="shared" si="8"/>
        <v>сентябрь</v>
      </c>
      <c r="FW5" s="8" t="str">
        <f t="shared" si="8"/>
        <v>сентябрь</v>
      </c>
      <c r="FX5" s="8" t="str">
        <f t="shared" si="8"/>
        <v>сентябрь</v>
      </c>
      <c r="FY5" s="8" t="str">
        <f t="shared" si="8"/>
        <v>сентябрь</v>
      </c>
      <c r="FZ5" s="8" t="str">
        <f t="shared" si="8"/>
        <v>сентябрь</v>
      </c>
      <c r="GA5" s="8" t="str">
        <f>FY5</f>
        <v>сентябрь</v>
      </c>
      <c r="GB5" s="8" t="str">
        <f t="shared" si="8"/>
        <v>сентябрь</v>
      </c>
      <c r="GC5" s="8" t="str">
        <f t="shared" si="8"/>
        <v>сентябрь</v>
      </c>
      <c r="GD5" s="8" t="str">
        <f t="shared" si="8"/>
        <v>сентябрь</v>
      </c>
      <c r="GE5" s="8" t="str">
        <f t="shared" si="8"/>
        <v>сентябрь</v>
      </c>
      <c r="GF5" s="8" t="str">
        <f t="shared" si="8"/>
        <v>сентябрь</v>
      </c>
      <c r="GG5" s="8" t="str">
        <f t="shared" si="8"/>
        <v>сентябрь</v>
      </c>
      <c r="GH5" s="8" t="str">
        <f>GF5</f>
        <v>сентябрь</v>
      </c>
      <c r="GI5" s="8" t="str">
        <f t="shared" si="8"/>
        <v>сентябрь</v>
      </c>
      <c r="GJ5" s="8" t="str">
        <f t="shared" si="8"/>
        <v>сентябрь</v>
      </c>
      <c r="GK5" s="8" t="s">
        <v>35</v>
      </c>
      <c r="GL5" s="8" t="str">
        <f>GK5</f>
        <v>октябрь</v>
      </c>
      <c r="GM5" s="8" t="str">
        <f t="shared" ref="GM5:HE5" si="9">GL5</f>
        <v>октябрь</v>
      </c>
      <c r="GN5" s="8" t="str">
        <f t="shared" si="9"/>
        <v>октябрь</v>
      </c>
      <c r="GO5" s="8" t="str">
        <f>GM5</f>
        <v>октябрь</v>
      </c>
      <c r="GP5" s="8" t="str">
        <f t="shared" si="9"/>
        <v>октябрь</v>
      </c>
      <c r="GQ5" s="8" t="str">
        <f t="shared" si="9"/>
        <v>октябрь</v>
      </c>
      <c r="GR5" s="8" t="str">
        <f t="shared" si="9"/>
        <v>октябрь</v>
      </c>
      <c r="GS5" s="8" t="str">
        <f t="shared" si="9"/>
        <v>октябрь</v>
      </c>
      <c r="GT5" s="8" t="str">
        <f t="shared" si="9"/>
        <v>октябрь</v>
      </c>
      <c r="GU5" s="8" t="str">
        <f t="shared" si="9"/>
        <v>октябрь</v>
      </c>
      <c r="GV5" s="8" t="str">
        <f>GT5</f>
        <v>октябрь</v>
      </c>
      <c r="GW5" s="8" t="str">
        <f t="shared" si="9"/>
        <v>октябрь</v>
      </c>
      <c r="GX5" s="8" t="str">
        <f t="shared" si="9"/>
        <v>октябрь</v>
      </c>
      <c r="GY5" s="8" t="str">
        <f t="shared" si="9"/>
        <v>октябрь</v>
      </c>
      <c r="GZ5" s="8" t="str">
        <f t="shared" si="9"/>
        <v>октябрь</v>
      </c>
      <c r="HA5" s="8" t="str">
        <f t="shared" si="9"/>
        <v>октябрь</v>
      </c>
      <c r="HB5" s="8"/>
      <c r="HC5" s="8" t="str">
        <f>HA5</f>
        <v>октябрь</v>
      </c>
      <c r="HD5" s="8" t="str">
        <f t="shared" si="9"/>
        <v>октябрь</v>
      </c>
      <c r="HE5" s="8" t="str">
        <f t="shared" si="9"/>
        <v>октябрь</v>
      </c>
      <c r="HF5" s="8" t="s">
        <v>36</v>
      </c>
      <c r="HG5" s="8" t="str">
        <f>HF5</f>
        <v>ноябрь</v>
      </c>
      <c r="HH5" s="8" t="str">
        <f t="shared" ref="HH5:HZ5" si="10">HG5</f>
        <v>ноябрь</v>
      </c>
      <c r="HI5" s="8" t="str">
        <f t="shared" si="10"/>
        <v>ноябрь</v>
      </c>
      <c r="HJ5" s="8" t="str">
        <f>HH5</f>
        <v>ноябрь</v>
      </c>
      <c r="HK5" s="8" t="str">
        <f t="shared" si="10"/>
        <v>ноябрь</v>
      </c>
      <c r="HL5" s="8" t="str">
        <f t="shared" si="10"/>
        <v>ноябрь</v>
      </c>
      <c r="HM5" s="8" t="str">
        <f t="shared" si="10"/>
        <v>ноябрь</v>
      </c>
      <c r="HN5" s="8" t="str">
        <f t="shared" si="10"/>
        <v>ноябрь</v>
      </c>
      <c r="HO5" s="8" t="str">
        <f t="shared" si="10"/>
        <v>ноябрь</v>
      </c>
      <c r="HP5" s="8" t="str">
        <f t="shared" si="10"/>
        <v>ноябрь</v>
      </c>
      <c r="HQ5" s="8" t="str">
        <f>HO5</f>
        <v>ноябрь</v>
      </c>
      <c r="HR5" s="8" t="str">
        <f t="shared" si="10"/>
        <v>ноябрь</v>
      </c>
      <c r="HS5" s="8" t="str">
        <f t="shared" si="10"/>
        <v>ноябрь</v>
      </c>
      <c r="HT5" s="8" t="str">
        <f t="shared" si="10"/>
        <v>ноябрь</v>
      </c>
      <c r="HU5" s="8" t="str">
        <f t="shared" si="10"/>
        <v>ноябрь</v>
      </c>
      <c r="HV5" s="8" t="str">
        <f t="shared" si="10"/>
        <v>ноябрь</v>
      </c>
      <c r="HW5" s="8" t="str">
        <f t="shared" si="10"/>
        <v>ноябрь</v>
      </c>
      <c r="HX5" s="8" t="str">
        <f>HV5</f>
        <v>ноябрь</v>
      </c>
      <c r="HY5" s="8" t="str">
        <f t="shared" si="10"/>
        <v>ноябрь</v>
      </c>
      <c r="HZ5" s="8" t="str">
        <f t="shared" si="10"/>
        <v>ноябрь</v>
      </c>
      <c r="IA5" s="8" t="s">
        <v>37</v>
      </c>
      <c r="IB5" s="8" t="str">
        <f>IA5</f>
        <v>декабрь</v>
      </c>
      <c r="IC5" s="8" t="str">
        <f t="shared" ref="IC5:IU5" si="11">IB5</f>
        <v>декабрь</v>
      </c>
      <c r="ID5" s="8" t="str">
        <f t="shared" si="11"/>
        <v>декабрь</v>
      </c>
      <c r="IE5" s="8" t="str">
        <f>IC5</f>
        <v>декабрь</v>
      </c>
      <c r="IF5" s="8" t="str">
        <f t="shared" si="11"/>
        <v>декабрь</v>
      </c>
      <c r="IG5" s="8" t="str">
        <f t="shared" si="11"/>
        <v>декабрь</v>
      </c>
      <c r="IH5" s="8" t="s">
        <v>37</v>
      </c>
      <c r="II5" s="8" t="str">
        <f t="shared" si="11"/>
        <v>декабрь</v>
      </c>
      <c r="IJ5" s="8" t="str">
        <f t="shared" si="11"/>
        <v>декабрь</v>
      </c>
      <c r="IK5" s="8" t="str">
        <f t="shared" si="11"/>
        <v>декабрь</v>
      </c>
      <c r="IL5" s="8" t="str">
        <f>IJ5</f>
        <v>декабрь</v>
      </c>
      <c r="IM5" s="8" t="str">
        <f t="shared" si="11"/>
        <v>декабрь</v>
      </c>
      <c r="IN5" s="8" t="str">
        <f t="shared" si="11"/>
        <v>декабрь</v>
      </c>
      <c r="IO5" s="8" t="str">
        <f t="shared" si="11"/>
        <v>декабрь</v>
      </c>
      <c r="IP5" s="8" t="str">
        <f t="shared" si="11"/>
        <v>декабрь</v>
      </c>
      <c r="IQ5" s="8" t="str">
        <f t="shared" si="11"/>
        <v>декабрь</v>
      </c>
      <c r="IR5" s="8" t="str">
        <f t="shared" si="11"/>
        <v>декабрь</v>
      </c>
      <c r="IS5" s="8" t="str">
        <f>IQ5</f>
        <v>декабрь</v>
      </c>
      <c r="IT5" s="8" t="str">
        <f t="shared" si="11"/>
        <v>декабрь</v>
      </c>
      <c r="IU5" s="8" t="str">
        <f t="shared" si="11"/>
        <v>декабрь</v>
      </c>
      <c r="IV5" s="8" t="s">
        <v>38</v>
      </c>
      <c r="IW5" s="8" t="str">
        <f>IV5</f>
        <v>год</v>
      </c>
      <c r="IX5" s="8" t="str">
        <f t="shared" ref="IX5:JP5" si="12">IW5</f>
        <v>год</v>
      </c>
      <c r="IY5" s="8" t="str">
        <f>IX5</f>
        <v>год</v>
      </c>
      <c r="IZ5" s="8" t="str">
        <f>IX5</f>
        <v>год</v>
      </c>
      <c r="JA5" s="8" t="str">
        <f t="shared" si="12"/>
        <v>год</v>
      </c>
      <c r="JB5" s="8" t="str">
        <f t="shared" si="12"/>
        <v>год</v>
      </c>
      <c r="JC5" s="8" t="str">
        <f t="shared" si="12"/>
        <v>год</v>
      </c>
      <c r="JD5" s="8" t="str">
        <f t="shared" si="12"/>
        <v>год</v>
      </c>
      <c r="JE5" s="8" t="str">
        <f t="shared" si="12"/>
        <v>год</v>
      </c>
      <c r="JF5" s="8" t="str">
        <f t="shared" si="12"/>
        <v>год</v>
      </c>
      <c r="JG5" s="8" t="str">
        <f>JE5</f>
        <v>год</v>
      </c>
      <c r="JH5" s="8" t="str">
        <f t="shared" si="12"/>
        <v>год</v>
      </c>
      <c r="JI5" s="8" t="str">
        <f t="shared" si="12"/>
        <v>год</v>
      </c>
      <c r="JJ5" s="8" t="str">
        <f t="shared" si="12"/>
        <v>год</v>
      </c>
      <c r="JK5" s="8" t="str">
        <f t="shared" si="12"/>
        <v>год</v>
      </c>
      <c r="JL5" s="8" t="str">
        <f t="shared" si="12"/>
        <v>год</v>
      </c>
      <c r="JM5" s="8" t="str">
        <f t="shared" si="12"/>
        <v>год</v>
      </c>
      <c r="JN5" s="8" t="str">
        <f>JL5</f>
        <v>год</v>
      </c>
      <c r="JO5" s="8" t="str">
        <f t="shared" si="12"/>
        <v>год</v>
      </c>
      <c r="JP5" s="8" t="str">
        <f t="shared" si="12"/>
        <v>год</v>
      </c>
    </row>
    <row r="6" spans="1:276" s="105" customFormat="1">
      <c r="A6" s="106">
        <v>110044</v>
      </c>
      <c r="B6" s="106" t="s">
        <v>46</v>
      </c>
      <c r="C6" s="107" t="s">
        <v>45</v>
      </c>
      <c r="D6" s="103"/>
      <c r="E6" s="103"/>
      <c r="F6" s="103"/>
      <c r="G6" s="104">
        <v>214046.62</v>
      </c>
      <c r="H6" s="104"/>
      <c r="I6" s="104"/>
      <c r="J6" s="104"/>
      <c r="K6" s="103"/>
      <c r="L6" s="103"/>
      <c r="M6" s="103"/>
      <c r="N6" s="104">
        <v>8339702.04</v>
      </c>
      <c r="O6" s="104"/>
      <c r="P6" s="104"/>
      <c r="Q6" s="104"/>
      <c r="R6" s="103"/>
      <c r="S6" s="103"/>
      <c r="T6" s="103"/>
      <c r="U6" s="104">
        <v>8553748.6600000001</v>
      </c>
      <c r="V6" s="104"/>
      <c r="W6" s="104"/>
      <c r="X6" s="104"/>
      <c r="Y6" s="103"/>
      <c r="Z6" s="103"/>
      <c r="AA6" s="103"/>
      <c r="AB6" s="104">
        <v>151047.88</v>
      </c>
      <c r="AC6" s="104"/>
      <c r="AD6" s="104"/>
      <c r="AE6" s="104"/>
      <c r="AF6" s="103"/>
      <c r="AG6" s="103"/>
      <c r="AH6" s="103"/>
      <c r="AI6" s="104">
        <v>9187928.7299999986</v>
      </c>
      <c r="AJ6" s="104"/>
      <c r="AK6" s="104"/>
      <c r="AL6" s="104"/>
      <c r="AM6" s="103"/>
      <c r="AN6" s="103"/>
      <c r="AO6" s="103"/>
      <c r="AP6" s="104">
        <v>9338976.6100000031</v>
      </c>
      <c r="AQ6" s="104"/>
      <c r="AR6" s="104"/>
      <c r="AS6" s="104"/>
      <c r="AT6" s="103"/>
      <c r="AU6" s="103"/>
      <c r="AV6" s="103"/>
      <c r="AW6" s="104">
        <v>163418.23000000001</v>
      </c>
      <c r="AX6" s="104"/>
      <c r="AY6" s="104"/>
      <c r="AZ6" s="104"/>
      <c r="BA6" s="103"/>
      <c r="BB6" s="103"/>
      <c r="BC6" s="103"/>
      <c r="BD6" s="104">
        <v>10473965.999999998</v>
      </c>
      <c r="BE6" s="104"/>
      <c r="BF6" s="104"/>
      <c r="BG6" s="104"/>
      <c r="BH6" s="103"/>
      <c r="BI6" s="103"/>
      <c r="BJ6" s="103"/>
      <c r="BK6" s="104">
        <v>10637384.23</v>
      </c>
      <c r="BL6" s="104"/>
      <c r="BM6" s="104"/>
      <c r="BN6" s="104"/>
      <c r="BO6" s="103"/>
      <c r="BP6" s="103"/>
      <c r="BQ6" s="103"/>
      <c r="BR6" s="104">
        <v>168317.35000000003</v>
      </c>
      <c r="BS6" s="104"/>
      <c r="BT6" s="104"/>
      <c r="BU6" s="104"/>
      <c r="BV6" s="103"/>
      <c r="BW6" s="103"/>
      <c r="BX6" s="103"/>
      <c r="BY6" s="104">
        <v>10448936.970000001</v>
      </c>
      <c r="BZ6" s="104"/>
      <c r="CA6" s="104"/>
      <c r="CB6" s="104"/>
      <c r="CC6" s="103"/>
      <c r="CD6" s="103"/>
      <c r="CE6" s="103"/>
      <c r="CF6" s="104">
        <v>10617254.32</v>
      </c>
      <c r="CG6" s="104"/>
      <c r="CH6" s="104"/>
      <c r="CI6" s="104"/>
      <c r="CJ6" s="103"/>
      <c r="CK6" s="103"/>
      <c r="CL6" s="103"/>
      <c r="CM6" s="104">
        <v>156779.75</v>
      </c>
      <c r="CN6" s="104"/>
      <c r="CO6" s="104"/>
      <c r="CP6" s="104"/>
      <c r="CQ6" s="103"/>
      <c r="CR6" s="103"/>
      <c r="CS6" s="103"/>
      <c r="CT6" s="104">
        <v>9460236.5199999996</v>
      </c>
      <c r="CU6" s="104"/>
      <c r="CV6" s="104"/>
      <c r="CW6" s="104"/>
      <c r="CX6" s="103"/>
      <c r="CY6" s="103"/>
      <c r="CZ6" s="103"/>
      <c r="DA6" s="104">
        <v>9617016.2699999996</v>
      </c>
      <c r="DB6" s="104"/>
      <c r="DC6" s="104"/>
      <c r="DD6" s="104"/>
      <c r="DE6" s="103"/>
      <c r="DF6" s="103"/>
      <c r="DG6" s="103"/>
      <c r="DH6" s="104">
        <v>156635.85</v>
      </c>
      <c r="DI6" s="104"/>
      <c r="DJ6" s="104"/>
      <c r="DK6" s="104"/>
      <c r="DL6" s="103"/>
      <c r="DM6" s="103"/>
      <c r="DN6" s="103"/>
      <c r="DO6" s="104">
        <v>9710453.6699999999</v>
      </c>
      <c r="DP6" s="104"/>
      <c r="DQ6" s="104"/>
      <c r="DR6" s="104"/>
      <c r="DS6" s="103"/>
      <c r="DT6" s="103"/>
      <c r="DU6" s="103"/>
      <c r="DV6" s="104">
        <v>9867089.5200000033</v>
      </c>
      <c r="DW6" s="104"/>
      <c r="DX6" s="104"/>
      <c r="DY6" s="104"/>
      <c r="DZ6" s="103"/>
      <c r="EA6" s="103"/>
      <c r="EB6" s="103"/>
      <c r="EC6" s="104">
        <v>146130.44</v>
      </c>
      <c r="ED6" s="104"/>
      <c r="EE6" s="104"/>
      <c r="EF6" s="104"/>
      <c r="EG6" s="103"/>
      <c r="EH6" s="103"/>
      <c r="EI6" s="103"/>
      <c r="EJ6" s="104">
        <v>8622109.379999999</v>
      </c>
      <c r="EK6" s="104"/>
      <c r="EL6" s="104"/>
      <c r="EM6" s="104"/>
      <c r="EN6" s="103"/>
      <c r="EO6" s="103"/>
      <c r="EP6" s="103"/>
      <c r="EQ6" s="104">
        <v>8768239.8200000003</v>
      </c>
      <c r="ER6" s="104"/>
      <c r="ES6" s="104"/>
      <c r="ET6" s="104"/>
      <c r="EU6" s="103"/>
      <c r="EV6" s="103"/>
      <c r="EW6" s="103"/>
      <c r="EX6" s="104">
        <v>156064.32000000001</v>
      </c>
      <c r="EY6" s="104"/>
      <c r="EZ6" s="104"/>
      <c r="FA6" s="104"/>
      <c r="FB6" s="103"/>
      <c r="FC6" s="103"/>
      <c r="FD6" s="103"/>
      <c r="FE6" s="104">
        <v>9860831.629999999</v>
      </c>
      <c r="FF6" s="104"/>
      <c r="FG6" s="104"/>
      <c r="FH6" s="104"/>
      <c r="FI6" s="103"/>
      <c r="FJ6" s="103"/>
      <c r="FK6" s="103"/>
      <c r="FL6" s="104">
        <v>10016895.949999999</v>
      </c>
      <c r="FM6" s="104"/>
      <c r="FN6" s="104"/>
      <c r="FO6" s="104"/>
      <c r="FP6" s="103"/>
      <c r="FQ6" s="103"/>
      <c r="FR6" s="103"/>
      <c r="FS6" s="104">
        <v>155294.27000000002</v>
      </c>
      <c r="FT6" s="104"/>
      <c r="FU6" s="104"/>
      <c r="FV6" s="104"/>
      <c r="FW6" s="103"/>
      <c r="FX6" s="103"/>
      <c r="FY6" s="103"/>
      <c r="FZ6" s="104">
        <v>9684912.3999999985</v>
      </c>
      <c r="GA6" s="104"/>
      <c r="GB6" s="104"/>
      <c r="GC6" s="104"/>
      <c r="GD6" s="103"/>
      <c r="GE6" s="103"/>
      <c r="GF6" s="103"/>
      <c r="GG6" s="104">
        <v>9840206.6700000018</v>
      </c>
      <c r="GH6" s="104"/>
      <c r="GI6" s="104"/>
      <c r="GJ6" s="104"/>
      <c r="GK6" s="103"/>
      <c r="GL6" s="103"/>
      <c r="GM6" s="103"/>
      <c r="GN6" s="104">
        <v>156017.07</v>
      </c>
      <c r="GO6" s="104"/>
      <c r="GP6" s="104"/>
      <c r="GQ6" s="104"/>
      <c r="GR6" s="103"/>
      <c r="GS6" s="103"/>
      <c r="GT6" s="103"/>
      <c r="GU6" s="104">
        <v>9444688.9399999995</v>
      </c>
      <c r="GV6" s="104"/>
      <c r="GW6" s="104"/>
      <c r="GX6" s="104"/>
      <c r="GY6" s="103"/>
      <c r="GZ6" s="103"/>
      <c r="HA6" s="103"/>
      <c r="HB6" s="104">
        <v>9600706.0100000016</v>
      </c>
      <c r="HC6" s="104"/>
      <c r="HD6" s="104"/>
      <c r="HE6" s="104"/>
      <c r="HF6" s="103"/>
      <c r="HG6" s="103"/>
      <c r="HH6" s="103"/>
      <c r="HI6" s="104">
        <v>154916.42000000001</v>
      </c>
      <c r="HJ6" s="104"/>
      <c r="HK6" s="104"/>
      <c r="HL6" s="104"/>
      <c r="HM6" s="103"/>
      <c r="HN6" s="103"/>
      <c r="HO6" s="103"/>
      <c r="HP6" s="104">
        <v>10047810.23</v>
      </c>
      <c r="HQ6" s="104"/>
      <c r="HR6" s="104"/>
      <c r="HS6" s="104"/>
      <c r="HT6" s="103"/>
      <c r="HU6" s="103"/>
      <c r="HV6" s="103"/>
      <c r="HW6" s="104">
        <v>10202726.650000002</v>
      </c>
      <c r="HX6" s="104"/>
      <c r="HY6" s="104"/>
      <c r="HZ6" s="104"/>
      <c r="IA6" s="103"/>
      <c r="IB6" s="103"/>
      <c r="IC6" s="103"/>
      <c r="ID6" s="104">
        <v>109979.00694223537</v>
      </c>
      <c r="IE6" s="104"/>
      <c r="IF6" s="104"/>
      <c r="IG6" s="104"/>
      <c r="IH6" s="103"/>
      <c r="II6" s="103"/>
      <c r="IJ6" s="103"/>
      <c r="IK6" s="104">
        <v>4849905.9607541831</v>
      </c>
      <c r="IL6" s="104"/>
      <c r="IM6" s="104"/>
      <c r="IN6" s="104"/>
      <c r="IO6" s="103"/>
      <c r="IP6" s="103"/>
      <c r="IQ6" s="103"/>
      <c r="IR6" s="104">
        <v>4959884.9676964181</v>
      </c>
      <c r="IS6" s="104"/>
      <c r="IT6" s="104"/>
      <c r="IU6" s="104"/>
      <c r="IV6" s="103"/>
      <c r="IW6" s="103"/>
      <c r="IX6" s="103"/>
      <c r="IY6" s="104">
        <v>1888647.2069422351</v>
      </c>
      <c r="IZ6" s="104"/>
      <c r="JA6" s="104"/>
      <c r="JB6" s="104"/>
      <c r="JC6" s="103"/>
      <c r="JD6" s="103"/>
      <c r="JE6" s="103"/>
      <c r="JF6" s="104">
        <v>110131482.47075419</v>
      </c>
      <c r="JG6" s="104"/>
      <c r="JH6" s="104"/>
      <c r="JI6" s="104"/>
      <c r="JJ6" s="103"/>
      <c r="JK6" s="103"/>
      <c r="JL6" s="103"/>
      <c r="JM6" s="104">
        <v>112020129.67769641</v>
      </c>
      <c r="JN6" s="104"/>
      <c r="JO6" s="104"/>
      <c r="JP6" s="104"/>
    </row>
    <row r="7" spans="1:276">
      <c r="A7" s="6">
        <f>A6</f>
        <v>110044</v>
      </c>
      <c r="B7" s="6" t="str">
        <f>B6</f>
        <v>койгор</v>
      </c>
      <c r="C7" s="5" t="s">
        <v>4</v>
      </c>
      <c r="D7" s="3">
        <v>3</v>
      </c>
      <c r="E7" s="3">
        <v>27</v>
      </c>
      <c r="F7" s="3" t="s">
        <v>5</v>
      </c>
      <c r="G7" s="4">
        <v>78096.2</v>
      </c>
      <c r="H7" s="4">
        <v>78096.2</v>
      </c>
      <c r="I7" s="4" t="s">
        <v>5</v>
      </c>
      <c r="J7" s="4" t="s">
        <v>5</v>
      </c>
      <c r="K7" s="3">
        <v>140</v>
      </c>
      <c r="L7" s="3">
        <v>1256</v>
      </c>
      <c r="M7" s="3" t="s">
        <v>5</v>
      </c>
      <c r="N7" s="4">
        <v>3644489.48</v>
      </c>
      <c r="O7" s="4">
        <v>3644489.48</v>
      </c>
      <c r="P7" s="4" t="s">
        <v>5</v>
      </c>
      <c r="Q7" s="4" t="s">
        <v>5</v>
      </c>
      <c r="R7" s="3">
        <v>143</v>
      </c>
      <c r="S7" s="3">
        <v>1283</v>
      </c>
      <c r="T7" s="3" t="s">
        <v>5</v>
      </c>
      <c r="U7" s="4">
        <v>3722585.68</v>
      </c>
      <c r="V7" s="4">
        <v>3722585.68</v>
      </c>
      <c r="W7" s="4" t="s">
        <v>5</v>
      </c>
      <c r="X7" s="4" t="s">
        <v>5</v>
      </c>
      <c r="Y7" s="3">
        <v>3</v>
      </c>
      <c r="Z7" s="3">
        <v>27</v>
      </c>
      <c r="AA7" s="3" t="s">
        <v>5</v>
      </c>
      <c r="AB7" s="4">
        <v>78096.2</v>
      </c>
      <c r="AC7" s="4">
        <v>78096.2</v>
      </c>
      <c r="AD7" s="4" t="s">
        <v>5</v>
      </c>
      <c r="AE7" s="4" t="s">
        <v>5</v>
      </c>
      <c r="AF7" s="3">
        <v>135</v>
      </c>
      <c r="AG7" s="3">
        <v>1211</v>
      </c>
      <c r="AH7" s="3" t="s">
        <v>5</v>
      </c>
      <c r="AI7" s="4">
        <v>3514329.14</v>
      </c>
      <c r="AJ7" s="4">
        <v>3514329.14</v>
      </c>
      <c r="AK7" s="4" t="s">
        <v>5</v>
      </c>
      <c r="AL7" s="4" t="s">
        <v>5</v>
      </c>
      <c r="AM7" s="3">
        <v>138</v>
      </c>
      <c r="AN7" s="3">
        <v>1238</v>
      </c>
      <c r="AO7" s="3" t="s">
        <v>5</v>
      </c>
      <c r="AP7" s="4">
        <v>3592425.3400000003</v>
      </c>
      <c r="AQ7" s="4">
        <v>3592425.3400000003</v>
      </c>
      <c r="AR7" s="4" t="s">
        <v>5</v>
      </c>
      <c r="AS7" s="4" t="s">
        <v>5</v>
      </c>
      <c r="AT7" s="3">
        <v>3</v>
      </c>
      <c r="AU7" s="3">
        <v>27</v>
      </c>
      <c r="AV7" s="3" t="s">
        <v>5</v>
      </c>
      <c r="AW7" s="4">
        <v>78096.2</v>
      </c>
      <c r="AX7" s="4">
        <v>78096.2</v>
      </c>
      <c r="AY7" s="4" t="s">
        <v>5</v>
      </c>
      <c r="AZ7" s="4" t="s">
        <v>5</v>
      </c>
      <c r="BA7" s="3">
        <v>135</v>
      </c>
      <c r="BB7" s="3">
        <v>1211</v>
      </c>
      <c r="BC7" s="3" t="s">
        <v>5</v>
      </c>
      <c r="BD7" s="4">
        <v>3514329.14</v>
      </c>
      <c r="BE7" s="4">
        <v>3514329.14</v>
      </c>
      <c r="BF7" s="4" t="s">
        <v>5</v>
      </c>
      <c r="BG7" s="4" t="s">
        <v>5</v>
      </c>
      <c r="BH7" s="3">
        <v>138</v>
      </c>
      <c r="BI7" s="3">
        <v>1238</v>
      </c>
      <c r="BJ7" s="3" t="s">
        <v>5</v>
      </c>
      <c r="BK7" s="4">
        <v>3592425.3400000003</v>
      </c>
      <c r="BL7" s="4">
        <v>3592425.3400000003</v>
      </c>
      <c r="BM7" s="4" t="s">
        <v>5</v>
      </c>
      <c r="BN7" s="4" t="s">
        <v>5</v>
      </c>
      <c r="BO7" s="3">
        <v>3</v>
      </c>
      <c r="BP7" s="3">
        <v>27</v>
      </c>
      <c r="BQ7" s="3" t="s">
        <v>5</v>
      </c>
      <c r="BR7" s="4">
        <v>78096.2</v>
      </c>
      <c r="BS7" s="4">
        <v>78096.2</v>
      </c>
      <c r="BT7" s="4" t="s">
        <v>5</v>
      </c>
      <c r="BU7" s="4" t="s">
        <v>5</v>
      </c>
      <c r="BV7" s="3">
        <v>123</v>
      </c>
      <c r="BW7" s="3">
        <v>1103</v>
      </c>
      <c r="BX7" s="3" t="s">
        <v>5</v>
      </c>
      <c r="BY7" s="4">
        <v>3201944.32</v>
      </c>
      <c r="BZ7" s="4">
        <v>3201944.32</v>
      </c>
      <c r="CA7" s="4" t="s">
        <v>5</v>
      </c>
      <c r="CB7" s="4" t="s">
        <v>5</v>
      </c>
      <c r="CC7" s="3">
        <v>126</v>
      </c>
      <c r="CD7" s="3">
        <v>1130</v>
      </c>
      <c r="CE7" s="3" t="s">
        <v>5</v>
      </c>
      <c r="CF7" s="4">
        <v>3280040.52</v>
      </c>
      <c r="CG7" s="4">
        <v>3280040.52</v>
      </c>
      <c r="CH7" s="4" t="s">
        <v>5</v>
      </c>
      <c r="CI7" s="4" t="s">
        <v>5</v>
      </c>
      <c r="CJ7" s="3">
        <v>3</v>
      </c>
      <c r="CK7" s="3">
        <v>27</v>
      </c>
      <c r="CL7" s="3" t="s">
        <v>5</v>
      </c>
      <c r="CM7" s="4">
        <v>78096.2</v>
      </c>
      <c r="CN7" s="4">
        <v>78096.2</v>
      </c>
      <c r="CO7" s="4" t="s">
        <v>5</v>
      </c>
      <c r="CP7" s="4" t="s">
        <v>5</v>
      </c>
      <c r="CQ7" s="3">
        <v>139</v>
      </c>
      <c r="CR7" s="3">
        <v>1247</v>
      </c>
      <c r="CS7" s="3" t="s">
        <v>5</v>
      </c>
      <c r="CT7" s="4">
        <v>3618457.41</v>
      </c>
      <c r="CU7" s="4">
        <v>3618457.41</v>
      </c>
      <c r="CV7" s="4" t="s">
        <v>5</v>
      </c>
      <c r="CW7" s="4" t="s">
        <v>5</v>
      </c>
      <c r="CX7" s="3">
        <v>142</v>
      </c>
      <c r="CY7" s="3">
        <v>1274</v>
      </c>
      <c r="CZ7" s="3" t="s">
        <v>5</v>
      </c>
      <c r="DA7" s="4">
        <v>3696553.6100000003</v>
      </c>
      <c r="DB7" s="4">
        <v>3696553.6100000003</v>
      </c>
      <c r="DC7" s="4" t="s">
        <v>5</v>
      </c>
      <c r="DD7" s="4" t="s">
        <v>5</v>
      </c>
      <c r="DE7" s="3">
        <v>3</v>
      </c>
      <c r="DF7" s="3">
        <v>27</v>
      </c>
      <c r="DG7" s="3" t="s">
        <v>5</v>
      </c>
      <c r="DH7" s="4">
        <v>78096.2</v>
      </c>
      <c r="DI7" s="4">
        <v>78096.2</v>
      </c>
      <c r="DJ7" s="4" t="s">
        <v>5</v>
      </c>
      <c r="DK7" s="4" t="s">
        <v>5</v>
      </c>
      <c r="DL7" s="3">
        <v>143</v>
      </c>
      <c r="DM7" s="3">
        <v>1283</v>
      </c>
      <c r="DN7" s="3" t="s">
        <v>5</v>
      </c>
      <c r="DO7" s="4">
        <v>3722585.68</v>
      </c>
      <c r="DP7" s="4">
        <v>3722585.68</v>
      </c>
      <c r="DQ7" s="4" t="s">
        <v>5</v>
      </c>
      <c r="DR7" s="4" t="s">
        <v>5</v>
      </c>
      <c r="DS7" s="3">
        <v>146</v>
      </c>
      <c r="DT7" s="3">
        <v>1310</v>
      </c>
      <c r="DU7" s="3" t="s">
        <v>5</v>
      </c>
      <c r="DV7" s="4">
        <v>3800681.8800000004</v>
      </c>
      <c r="DW7" s="4">
        <v>3800681.8800000004</v>
      </c>
      <c r="DX7" s="4" t="s">
        <v>5</v>
      </c>
      <c r="DY7" s="4" t="s">
        <v>5</v>
      </c>
      <c r="DZ7" s="3">
        <v>3</v>
      </c>
      <c r="EA7" s="3">
        <v>27</v>
      </c>
      <c r="EB7" s="3" t="s">
        <v>5</v>
      </c>
      <c r="EC7" s="4">
        <v>78096.2</v>
      </c>
      <c r="ED7" s="4">
        <v>78096.2</v>
      </c>
      <c r="EE7" s="4" t="s">
        <v>5</v>
      </c>
      <c r="EF7" s="4" t="s">
        <v>5</v>
      </c>
      <c r="EG7" s="3">
        <v>153</v>
      </c>
      <c r="EH7" s="3">
        <v>1372</v>
      </c>
      <c r="EI7" s="3" t="s">
        <v>5</v>
      </c>
      <c r="EJ7" s="4">
        <v>3982906.36</v>
      </c>
      <c r="EK7" s="4">
        <v>3982906.36</v>
      </c>
      <c r="EL7" s="4" t="s">
        <v>5</v>
      </c>
      <c r="EM7" s="4" t="s">
        <v>5</v>
      </c>
      <c r="EN7" s="3">
        <v>156</v>
      </c>
      <c r="EO7" s="3">
        <v>1399</v>
      </c>
      <c r="EP7" s="3" t="s">
        <v>5</v>
      </c>
      <c r="EQ7" s="4">
        <v>4061002.56</v>
      </c>
      <c r="ER7" s="4">
        <v>4061002.56</v>
      </c>
      <c r="ES7" s="4" t="s">
        <v>5</v>
      </c>
      <c r="ET7" s="4" t="s">
        <v>5</v>
      </c>
      <c r="EU7" s="3">
        <v>3</v>
      </c>
      <c r="EV7" s="3">
        <v>27</v>
      </c>
      <c r="EW7" s="3" t="s">
        <v>5</v>
      </c>
      <c r="EX7" s="4">
        <v>78096.2</v>
      </c>
      <c r="EY7" s="4">
        <v>78096.2</v>
      </c>
      <c r="EZ7" s="4" t="s">
        <v>5</v>
      </c>
      <c r="FA7" s="4" t="s">
        <v>5</v>
      </c>
      <c r="FB7" s="3">
        <v>162</v>
      </c>
      <c r="FC7" s="3">
        <v>1453</v>
      </c>
      <c r="FD7" s="3" t="s">
        <v>5</v>
      </c>
      <c r="FE7" s="4">
        <v>4217194.96</v>
      </c>
      <c r="FF7" s="4">
        <v>4217194.96</v>
      </c>
      <c r="FG7" s="4" t="s">
        <v>5</v>
      </c>
      <c r="FH7" s="4" t="s">
        <v>5</v>
      </c>
      <c r="FI7" s="3">
        <v>165</v>
      </c>
      <c r="FJ7" s="3">
        <v>1480</v>
      </c>
      <c r="FK7" s="3" t="s">
        <v>5</v>
      </c>
      <c r="FL7" s="4">
        <v>4295291.16</v>
      </c>
      <c r="FM7" s="4">
        <v>4295291.16</v>
      </c>
      <c r="FN7" s="4" t="s">
        <v>5</v>
      </c>
      <c r="FO7" s="4" t="s">
        <v>5</v>
      </c>
      <c r="FP7" s="3">
        <v>3</v>
      </c>
      <c r="FQ7" s="3">
        <v>27</v>
      </c>
      <c r="FR7" s="3" t="s">
        <v>5</v>
      </c>
      <c r="FS7" s="4">
        <v>78096.2</v>
      </c>
      <c r="FT7" s="4">
        <v>78096.2</v>
      </c>
      <c r="FU7" s="4" t="s">
        <v>5</v>
      </c>
      <c r="FV7" s="4" t="s">
        <v>5</v>
      </c>
      <c r="FW7" s="3">
        <v>156</v>
      </c>
      <c r="FX7" s="3">
        <v>1399</v>
      </c>
      <c r="FY7" s="3" t="s">
        <v>5</v>
      </c>
      <c r="FZ7" s="4">
        <v>4061002.56</v>
      </c>
      <c r="GA7" s="4">
        <v>4061002.56</v>
      </c>
      <c r="GB7" s="4" t="s">
        <v>5</v>
      </c>
      <c r="GC7" s="4" t="s">
        <v>5</v>
      </c>
      <c r="GD7" s="3">
        <v>159</v>
      </c>
      <c r="GE7" s="3">
        <v>1426</v>
      </c>
      <c r="GF7" s="3" t="s">
        <v>5</v>
      </c>
      <c r="GG7" s="4">
        <v>4139098.7600000002</v>
      </c>
      <c r="GH7" s="4">
        <v>4139098.7600000002</v>
      </c>
      <c r="GI7" s="4" t="s">
        <v>5</v>
      </c>
      <c r="GJ7" s="4" t="s">
        <v>5</v>
      </c>
      <c r="GK7" s="3">
        <v>3</v>
      </c>
      <c r="GL7" s="3">
        <v>27</v>
      </c>
      <c r="GM7" s="3" t="s">
        <v>5</v>
      </c>
      <c r="GN7" s="4">
        <v>78096.2</v>
      </c>
      <c r="GO7" s="4">
        <v>78096.2</v>
      </c>
      <c r="GP7" s="4" t="s">
        <v>5</v>
      </c>
      <c r="GQ7" s="4" t="s">
        <v>5</v>
      </c>
      <c r="GR7" s="3">
        <v>135</v>
      </c>
      <c r="GS7" s="3">
        <v>1211</v>
      </c>
      <c r="GT7" s="3" t="s">
        <v>5</v>
      </c>
      <c r="GU7" s="4">
        <v>3514329.14</v>
      </c>
      <c r="GV7" s="4">
        <v>3514329.14</v>
      </c>
      <c r="GW7" s="4" t="s">
        <v>5</v>
      </c>
      <c r="GX7" s="4" t="s">
        <v>5</v>
      </c>
      <c r="GY7" s="3">
        <v>138</v>
      </c>
      <c r="GZ7" s="3">
        <v>1238</v>
      </c>
      <c r="HA7" s="3" t="s">
        <v>5</v>
      </c>
      <c r="HB7" s="4">
        <v>3592425.3400000003</v>
      </c>
      <c r="HC7" s="4">
        <v>3592425.3400000003</v>
      </c>
      <c r="HD7" s="4" t="s">
        <v>5</v>
      </c>
      <c r="HE7" s="4" t="s">
        <v>5</v>
      </c>
      <c r="HF7" s="3">
        <v>3</v>
      </c>
      <c r="HG7" s="3">
        <v>27</v>
      </c>
      <c r="HH7" s="3" t="s">
        <v>5</v>
      </c>
      <c r="HI7" s="4">
        <v>78096.2</v>
      </c>
      <c r="HJ7" s="4">
        <v>78096.2</v>
      </c>
      <c r="HK7" s="4" t="s">
        <v>5</v>
      </c>
      <c r="HL7" s="4" t="s">
        <v>5</v>
      </c>
      <c r="HM7" s="3">
        <v>151</v>
      </c>
      <c r="HN7" s="3">
        <v>1355</v>
      </c>
      <c r="HO7" s="3" t="s">
        <v>5</v>
      </c>
      <c r="HP7" s="4">
        <v>3930842.22</v>
      </c>
      <c r="HQ7" s="4">
        <v>3930842.22</v>
      </c>
      <c r="HR7" s="4" t="s">
        <v>5</v>
      </c>
      <c r="HS7" s="4" t="s">
        <v>5</v>
      </c>
      <c r="HT7" s="3">
        <v>154</v>
      </c>
      <c r="HU7" s="3">
        <v>1382</v>
      </c>
      <c r="HV7" s="3" t="s">
        <v>5</v>
      </c>
      <c r="HW7" s="4">
        <v>4008938.4200000004</v>
      </c>
      <c r="HX7" s="4">
        <v>4008938.4200000004</v>
      </c>
      <c r="HY7" s="4" t="s">
        <v>5</v>
      </c>
      <c r="HZ7" s="4" t="s">
        <v>5</v>
      </c>
      <c r="IA7" s="3">
        <v>2</v>
      </c>
      <c r="IB7" s="3">
        <v>17</v>
      </c>
      <c r="IC7" s="3" t="s">
        <v>5</v>
      </c>
      <c r="ID7" s="4">
        <v>52064.170000000129</v>
      </c>
      <c r="IE7" s="4">
        <v>52064.170000000129</v>
      </c>
      <c r="IF7" s="4" t="s">
        <v>5</v>
      </c>
      <c r="IG7" s="4" t="s">
        <v>5</v>
      </c>
      <c r="IH7" s="3">
        <v>45</v>
      </c>
      <c r="II7" s="3">
        <v>404</v>
      </c>
      <c r="IJ7" s="3" t="s">
        <v>5</v>
      </c>
      <c r="IK7" s="4">
        <v>1171443.0299999979</v>
      </c>
      <c r="IL7" s="4">
        <v>1171443.0299999979</v>
      </c>
      <c r="IM7" s="4" t="s">
        <v>5</v>
      </c>
      <c r="IN7" s="4" t="s">
        <v>5</v>
      </c>
      <c r="IO7" s="3">
        <v>47</v>
      </c>
      <c r="IP7" s="3">
        <v>421</v>
      </c>
      <c r="IQ7" s="3" t="s">
        <v>5</v>
      </c>
      <c r="IR7" s="4">
        <v>1223507.1999999981</v>
      </c>
      <c r="IS7" s="4">
        <v>1223507.1999999981</v>
      </c>
      <c r="IT7" s="4" t="s">
        <v>5</v>
      </c>
      <c r="IU7" s="4" t="s">
        <v>5</v>
      </c>
      <c r="IV7" s="3">
        <v>35</v>
      </c>
      <c r="IW7" s="3">
        <v>314</v>
      </c>
      <c r="IX7" s="3" t="s">
        <v>5</v>
      </c>
      <c r="IY7" s="4">
        <v>911122.37</v>
      </c>
      <c r="IZ7" s="4">
        <v>911122.37</v>
      </c>
      <c r="JA7" s="4" t="s">
        <v>5</v>
      </c>
      <c r="JB7" s="4" t="s">
        <v>5</v>
      </c>
      <c r="JC7" s="3">
        <v>1617</v>
      </c>
      <c r="JD7" s="3">
        <v>14505</v>
      </c>
      <c r="JE7" s="3" t="s">
        <v>5</v>
      </c>
      <c r="JF7" s="4">
        <v>42093853.439999998</v>
      </c>
      <c r="JG7" s="4">
        <v>42093853.439999998</v>
      </c>
      <c r="JH7" s="4" t="s">
        <v>5</v>
      </c>
      <c r="JI7" s="4" t="s">
        <v>5</v>
      </c>
      <c r="JJ7" s="3">
        <v>1652</v>
      </c>
      <c r="JK7" s="3">
        <v>14819</v>
      </c>
      <c r="JL7" s="3" t="s">
        <v>5</v>
      </c>
      <c r="JM7" s="4">
        <v>43004975.809999995</v>
      </c>
      <c r="JN7" s="4">
        <v>43004975.809999995</v>
      </c>
      <c r="JO7" s="4" t="s">
        <v>5</v>
      </c>
      <c r="JP7" s="4" t="s">
        <v>5</v>
      </c>
    </row>
    <row r="8" spans="1:276">
      <c r="A8" s="6">
        <f t="shared" ref="A8:B21" si="13">A7</f>
        <v>110044</v>
      </c>
      <c r="B8" s="6" t="str">
        <f t="shared" si="13"/>
        <v>койгор</v>
      </c>
      <c r="C8" s="5" t="s">
        <v>6</v>
      </c>
      <c r="D8" s="3">
        <v>3</v>
      </c>
      <c r="E8" s="3">
        <v>27</v>
      </c>
      <c r="F8" s="3" t="s">
        <v>5</v>
      </c>
      <c r="G8" s="4">
        <v>78096.2</v>
      </c>
      <c r="H8" s="4">
        <v>78096.2</v>
      </c>
      <c r="I8" s="4" t="s">
        <v>5</v>
      </c>
      <c r="J8" s="4" t="s">
        <v>5</v>
      </c>
      <c r="K8" s="3">
        <v>140</v>
      </c>
      <c r="L8" s="3">
        <v>1256</v>
      </c>
      <c r="M8" s="3" t="s">
        <v>5</v>
      </c>
      <c r="N8" s="4">
        <v>3644489.48</v>
      </c>
      <c r="O8" s="4">
        <v>3644489.48</v>
      </c>
      <c r="P8" s="4" t="s">
        <v>5</v>
      </c>
      <c r="Q8" s="4" t="s">
        <v>5</v>
      </c>
      <c r="R8" s="3">
        <v>143</v>
      </c>
      <c r="S8" s="3">
        <v>1283</v>
      </c>
      <c r="T8" s="3" t="s">
        <v>5</v>
      </c>
      <c r="U8" s="4">
        <v>3722585.68</v>
      </c>
      <c r="V8" s="4">
        <v>3722585.68</v>
      </c>
      <c r="W8" s="4" t="s">
        <v>5</v>
      </c>
      <c r="X8" s="4" t="s">
        <v>5</v>
      </c>
      <c r="Y8" s="3">
        <v>3</v>
      </c>
      <c r="Z8" s="3">
        <v>27</v>
      </c>
      <c r="AA8" s="3" t="s">
        <v>5</v>
      </c>
      <c r="AB8" s="4">
        <v>78096.2</v>
      </c>
      <c r="AC8" s="4">
        <v>78096.2</v>
      </c>
      <c r="AD8" s="4" t="s">
        <v>5</v>
      </c>
      <c r="AE8" s="4" t="s">
        <v>5</v>
      </c>
      <c r="AF8" s="3">
        <v>135</v>
      </c>
      <c r="AG8" s="3">
        <v>1211</v>
      </c>
      <c r="AH8" s="3" t="s">
        <v>5</v>
      </c>
      <c r="AI8" s="4">
        <v>3514329.14</v>
      </c>
      <c r="AJ8" s="4">
        <v>3514329.14</v>
      </c>
      <c r="AK8" s="4" t="s">
        <v>5</v>
      </c>
      <c r="AL8" s="4" t="s">
        <v>5</v>
      </c>
      <c r="AM8" s="3">
        <v>138</v>
      </c>
      <c r="AN8" s="3">
        <v>1238</v>
      </c>
      <c r="AO8" s="3" t="s">
        <v>5</v>
      </c>
      <c r="AP8" s="4">
        <v>3592425.3400000003</v>
      </c>
      <c r="AQ8" s="4">
        <v>3592425.3400000003</v>
      </c>
      <c r="AR8" s="4" t="s">
        <v>5</v>
      </c>
      <c r="AS8" s="4" t="s">
        <v>5</v>
      </c>
      <c r="AT8" s="3">
        <v>3</v>
      </c>
      <c r="AU8" s="3">
        <v>27</v>
      </c>
      <c r="AV8" s="3" t="s">
        <v>5</v>
      </c>
      <c r="AW8" s="4">
        <v>78096.2</v>
      </c>
      <c r="AX8" s="4">
        <v>78096.2</v>
      </c>
      <c r="AY8" s="4" t="s">
        <v>5</v>
      </c>
      <c r="AZ8" s="4" t="s">
        <v>5</v>
      </c>
      <c r="BA8" s="3">
        <v>135</v>
      </c>
      <c r="BB8" s="3">
        <v>1211</v>
      </c>
      <c r="BC8" s="3" t="s">
        <v>5</v>
      </c>
      <c r="BD8" s="4">
        <v>3514329.14</v>
      </c>
      <c r="BE8" s="4">
        <v>3514329.14</v>
      </c>
      <c r="BF8" s="4" t="s">
        <v>5</v>
      </c>
      <c r="BG8" s="4" t="s">
        <v>5</v>
      </c>
      <c r="BH8" s="3">
        <v>138</v>
      </c>
      <c r="BI8" s="3">
        <v>1238</v>
      </c>
      <c r="BJ8" s="3" t="s">
        <v>5</v>
      </c>
      <c r="BK8" s="4">
        <v>3592425.3400000003</v>
      </c>
      <c r="BL8" s="4">
        <v>3592425.3400000003</v>
      </c>
      <c r="BM8" s="4" t="s">
        <v>5</v>
      </c>
      <c r="BN8" s="4" t="s">
        <v>5</v>
      </c>
      <c r="BO8" s="3">
        <v>3</v>
      </c>
      <c r="BP8" s="3">
        <v>27</v>
      </c>
      <c r="BQ8" s="3" t="s">
        <v>5</v>
      </c>
      <c r="BR8" s="4">
        <v>78096.2</v>
      </c>
      <c r="BS8" s="4">
        <v>78096.2</v>
      </c>
      <c r="BT8" s="4" t="s">
        <v>5</v>
      </c>
      <c r="BU8" s="4" t="s">
        <v>5</v>
      </c>
      <c r="BV8" s="3">
        <v>123</v>
      </c>
      <c r="BW8" s="3">
        <v>1103</v>
      </c>
      <c r="BX8" s="3" t="s">
        <v>5</v>
      </c>
      <c r="BY8" s="4">
        <v>3201944.32</v>
      </c>
      <c r="BZ8" s="4">
        <v>3201944.32</v>
      </c>
      <c r="CA8" s="4" t="s">
        <v>5</v>
      </c>
      <c r="CB8" s="4" t="s">
        <v>5</v>
      </c>
      <c r="CC8" s="3">
        <v>126</v>
      </c>
      <c r="CD8" s="3">
        <v>1130</v>
      </c>
      <c r="CE8" s="3" t="s">
        <v>5</v>
      </c>
      <c r="CF8" s="4">
        <v>3280040.52</v>
      </c>
      <c r="CG8" s="4">
        <v>3280040.52</v>
      </c>
      <c r="CH8" s="4" t="s">
        <v>5</v>
      </c>
      <c r="CI8" s="4" t="s">
        <v>5</v>
      </c>
      <c r="CJ8" s="3">
        <v>3</v>
      </c>
      <c r="CK8" s="3">
        <v>27</v>
      </c>
      <c r="CL8" s="3" t="s">
        <v>5</v>
      </c>
      <c r="CM8" s="4">
        <v>78096.2</v>
      </c>
      <c r="CN8" s="4">
        <v>78096.2</v>
      </c>
      <c r="CO8" s="4" t="s">
        <v>5</v>
      </c>
      <c r="CP8" s="4" t="s">
        <v>5</v>
      </c>
      <c r="CQ8" s="3">
        <v>139</v>
      </c>
      <c r="CR8" s="3">
        <v>1247</v>
      </c>
      <c r="CS8" s="3" t="s">
        <v>5</v>
      </c>
      <c r="CT8" s="4">
        <v>3618457.41</v>
      </c>
      <c r="CU8" s="4">
        <v>3618457.41</v>
      </c>
      <c r="CV8" s="4" t="s">
        <v>5</v>
      </c>
      <c r="CW8" s="4" t="s">
        <v>5</v>
      </c>
      <c r="CX8" s="3">
        <v>142</v>
      </c>
      <c r="CY8" s="3">
        <v>1274</v>
      </c>
      <c r="CZ8" s="3" t="s">
        <v>5</v>
      </c>
      <c r="DA8" s="4">
        <v>3696553.6100000003</v>
      </c>
      <c r="DB8" s="4">
        <v>3696553.6100000003</v>
      </c>
      <c r="DC8" s="4" t="s">
        <v>5</v>
      </c>
      <c r="DD8" s="4" t="s">
        <v>5</v>
      </c>
      <c r="DE8" s="3">
        <v>3</v>
      </c>
      <c r="DF8" s="3">
        <v>27</v>
      </c>
      <c r="DG8" s="3" t="s">
        <v>5</v>
      </c>
      <c r="DH8" s="4">
        <v>78096.2</v>
      </c>
      <c r="DI8" s="4">
        <v>78096.2</v>
      </c>
      <c r="DJ8" s="4" t="s">
        <v>5</v>
      </c>
      <c r="DK8" s="4" t="s">
        <v>5</v>
      </c>
      <c r="DL8" s="3">
        <v>143</v>
      </c>
      <c r="DM8" s="3">
        <v>1283</v>
      </c>
      <c r="DN8" s="3" t="s">
        <v>5</v>
      </c>
      <c r="DO8" s="4">
        <v>3722585.68</v>
      </c>
      <c r="DP8" s="4">
        <v>3722585.68</v>
      </c>
      <c r="DQ8" s="4" t="s">
        <v>5</v>
      </c>
      <c r="DR8" s="4" t="s">
        <v>5</v>
      </c>
      <c r="DS8" s="3">
        <v>146</v>
      </c>
      <c r="DT8" s="3">
        <v>1310</v>
      </c>
      <c r="DU8" s="3" t="s">
        <v>5</v>
      </c>
      <c r="DV8" s="4">
        <v>3800681.8800000004</v>
      </c>
      <c r="DW8" s="4">
        <v>3800681.8800000004</v>
      </c>
      <c r="DX8" s="4" t="s">
        <v>5</v>
      </c>
      <c r="DY8" s="4" t="s">
        <v>5</v>
      </c>
      <c r="DZ8" s="3">
        <v>3</v>
      </c>
      <c r="EA8" s="3">
        <v>27</v>
      </c>
      <c r="EB8" s="3" t="s">
        <v>5</v>
      </c>
      <c r="EC8" s="4">
        <v>78096.2</v>
      </c>
      <c r="ED8" s="4">
        <v>78096.2</v>
      </c>
      <c r="EE8" s="4" t="s">
        <v>5</v>
      </c>
      <c r="EF8" s="4" t="s">
        <v>5</v>
      </c>
      <c r="EG8" s="3">
        <v>153</v>
      </c>
      <c r="EH8" s="3">
        <v>1372</v>
      </c>
      <c r="EI8" s="3" t="s">
        <v>5</v>
      </c>
      <c r="EJ8" s="4">
        <v>3982906.36</v>
      </c>
      <c r="EK8" s="4">
        <v>3982906.36</v>
      </c>
      <c r="EL8" s="4" t="s">
        <v>5</v>
      </c>
      <c r="EM8" s="4" t="s">
        <v>5</v>
      </c>
      <c r="EN8" s="3">
        <v>156</v>
      </c>
      <c r="EO8" s="3">
        <v>1399</v>
      </c>
      <c r="EP8" s="3" t="s">
        <v>5</v>
      </c>
      <c r="EQ8" s="4">
        <v>4061002.56</v>
      </c>
      <c r="ER8" s="4">
        <v>4061002.56</v>
      </c>
      <c r="ES8" s="4" t="s">
        <v>5</v>
      </c>
      <c r="ET8" s="4" t="s">
        <v>5</v>
      </c>
      <c r="EU8" s="3">
        <v>3</v>
      </c>
      <c r="EV8" s="3">
        <v>27</v>
      </c>
      <c r="EW8" s="3" t="s">
        <v>5</v>
      </c>
      <c r="EX8" s="4">
        <v>78096.2</v>
      </c>
      <c r="EY8" s="4">
        <v>78096.2</v>
      </c>
      <c r="EZ8" s="4" t="s">
        <v>5</v>
      </c>
      <c r="FA8" s="4" t="s">
        <v>5</v>
      </c>
      <c r="FB8" s="3">
        <v>162</v>
      </c>
      <c r="FC8" s="3">
        <v>1453</v>
      </c>
      <c r="FD8" s="3" t="s">
        <v>5</v>
      </c>
      <c r="FE8" s="4">
        <v>4217194.96</v>
      </c>
      <c r="FF8" s="4">
        <v>4217194.96</v>
      </c>
      <c r="FG8" s="4" t="s">
        <v>5</v>
      </c>
      <c r="FH8" s="4" t="s">
        <v>5</v>
      </c>
      <c r="FI8" s="3">
        <v>165</v>
      </c>
      <c r="FJ8" s="3">
        <v>1480</v>
      </c>
      <c r="FK8" s="3" t="s">
        <v>5</v>
      </c>
      <c r="FL8" s="4">
        <v>4295291.16</v>
      </c>
      <c r="FM8" s="4">
        <v>4295291.16</v>
      </c>
      <c r="FN8" s="4" t="s">
        <v>5</v>
      </c>
      <c r="FO8" s="4" t="s">
        <v>5</v>
      </c>
      <c r="FP8" s="3">
        <v>3</v>
      </c>
      <c r="FQ8" s="3">
        <v>27</v>
      </c>
      <c r="FR8" s="3" t="s">
        <v>5</v>
      </c>
      <c r="FS8" s="4">
        <v>78096.2</v>
      </c>
      <c r="FT8" s="4">
        <v>78096.2</v>
      </c>
      <c r="FU8" s="4" t="s">
        <v>5</v>
      </c>
      <c r="FV8" s="4" t="s">
        <v>5</v>
      </c>
      <c r="FW8" s="3">
        <v>156</v>
      </c>
      <c r="FX8" s="3">
        <v>1399</v>
      </c>
      <c r="FY8" s="3" t="s">
        <v>5</v>
      </c>
      <c r="FZ8" s="4">
        <v>4061002.56</v>
      </c>
      <c r="GA8" s="4">
        <v>4061002.56</v>
      </c>
      <c r="GB8" s="4" t="s">
        <v>5</v>
      </c>
      <c r="GC8" s="4" t="s">
        <v>5</v>
      </c>
      <c r="GD8" s="3">
        <v>159</v>
      </c>
      <c r="GE8" s="3">
        <v>1426</v>
      </c>
      <c r="GF8" s="3" t="s">
        <v>5</v>
      </c>
      <c r="GG8" s="4">
        <v>4139098.7600000002</v>
      </c>
      <c r="GH8" s="4">
        <v>4139098.7600000002</v>
      </c>
      <c r="GI8" s="4" t="s">
        <v>5</v>
      </c>
      <c r="GJ8" s="4" t="s">
        <v>5</v>
      </c>
      <c r="GK8" s="3">
        <v>3</v>
      </c>
      <c r="GL8" s="3">
        <v>27</v>
      </c>
      <c r="GM8" s="3" t="s">
        <v>5</v>
      </c>
      <c r="GN8" s="4">
        <v>78096.2</v>
      </c>
      <c r="GO8" s="4">
        <v>78096.2</v>
      </c>
      <c r="GP8" s="4" t="s">
        <v>5</v>
      </c>
      <c r="GQ8" s="4" t="s">
        <v>5</v>
      </c>
      <c r="GR8" s="3">
        <v>135</v>
      </c>
      <c r="GS8" s="3">
        <v>1211</v>
      </c>
      <c r="GT8" s="3" t="s">
        <v>5</v>
      </c>
      <c r="GU8" s="4">
        <v>3514329.14</v>
      </c>
      <c r="GV8" s="4">
        <v>3514329.14</v>
      </c>
      <c r="GW8" s="4" t="s">
        <v>5</v>
      </c>
      <c r="GX8" s="4" t="s">
        <v>5</v>
      </c>
      <c r="GY8" s="3">
        <v>138</v>
      </c>
      <c r="GZ8" s="3">
        <v>1238</v>
      </c>
      <c r="HA8" s="3" t="s">
        <v>5</v>
      </c>
      <c r="HB8" s="4">
        <v>3592425.3400000003</v>
      </c>
      <c r="HC8" s="4">
        <v>3592425.3400000003</v>
      </c>
      <c r="HD8" s="4" t="s">
        <v>5</v>
      </c>
      <c r="HE8" s="4" t="s">
        <v>5</v>
      </c>
      <c r="HF8" s="3">
        <v>3</v>
      </c>
      <c r="HG8" s="3">
        <v>27</v>
      </c>
      <c r="HH8" s="3" t="s">
        <v>5</v>
      </c>
      <c r="HI8" s="4">
        <v>78096.2</v>
      </c>
      <c r="HJ8" s="4">
        <v>78096.2</v>
      </c>
      <c r="HK8" s="4" t="s">
        <v>5</v>
      </c>
      <c r="HL8" s="4" t="s">
        <v>5</v>
      </c>
      <c r="HM8" s="3">
        <v>151</v>
      </c>
      <c r="HN8" s="3">
        <v>1355</v>
      </c>
      <c r="HO8" s="3" t="s">
        <v>5</v>
      </c>
      <c r="HP8" s="4">
        <v>3930842.22</v>
      </c>
      <c r="HQ8" s="4">
        <v>3930842.22</v>
      </c>
      <c r="HR8" s="4" t="s">
        <v>5</v>
      </c>
      <c r="HS8" s="4" t="s">
        <v>5</v>
      </c>
      <c r="HT8" s="3">
        <v>154</v>
      </c>
      <c r="HU8" s="3">
        <v>1382</v>
      </c>
      <c r="HV8" s="3" t="s">
        <v>5</v>
      </c>
      <c r="HW8" s="4">
        <v>4008938.4200000004</v>
      </c>
      <c r="HX8" s="4">
        <v>4008938.4200000004</v>
      </c>
      <c r="HY8" s="4" t="s">
        <v>5</v>
      </c>
      <c r="HZ8" s="4" t="s">
        <v>5</v>
      </c>
      <c r="IA8" s="3">
        <v>2</v>
      </c>
      <c r="IB8" s="3">
        <v>17</v>
      </c>
      <c r="IC8" s="3" t="s">
        <v>5</v>
      </c>
      <c r="ID8" s="4">
        <v>52064.170000000129</v>
      </c>
      <c r="IE8" s="4">
        <v>52064.170000000129</v>
      </c>
      <c r="IF8" s="4" t="s">
        <v>5</v>
      </c>
      <c r="IG8" s="4" t="s">
        <v>5</v>
      </c>
      <c r="IH8" s="3">
        <v>45</v>
      </c>
      <c r="II8" s="3">
        <v>404</v>
      </c>
      <c r="IJ8" s="3" t="s">
        <v>5</v>
      </c>
      <c r="IK8" s="4">
        <v>1171443.0299999979</v>
      </c>
      <c r="IL8" s="4">
        <v>1171443.0299999979</v>
      </c>
      <c r="IM8" s="4" t="s">
        <v>5</v>
      </c>
      <c r="IN8" s="4" t="s">
        <v>5</v>
      </c>
      <c r="IO8" s="3">
        <v>47</v>
      </c>
      <c r="IP8" s="3">
        <v>421</v>
      </c>
      <c r="IQ8" s="3" t="s">
        <v>5</v>
      </c>
      <c r="IR8" s="4">
        <v>1223507.1999999981</v>
      </c>
      <c r="IS8" s="4">
        <v>1223507.1999999981</v>
      </c>
      <c r="IT8" s="4" t="s">
        <v>5</v>
      </c>
      <c r="IU8" s="4" t="s">
        <v>5</v>
      </c>
      <c r="IV8" s="3">
        <v>35</v>
      </c>
      <c r="IW8" s="3">
        <v>314</v>
      </c>
      <c r="IX8" s="3" t="s">
        <v>5</v>
      </c>
      <c r="IY8" s="4">
        <v>911122.37</v>
      </c>
      <c r="IZ8" s="4">
        <v>911122.37</v>
      </c>
      <c r="JA8" s="4" t="s">
        <v>5</v>
      </c>
      <c r="JB8" s="4" t="s">
        <v>5</v>
      </c>
      <c r="JC8" s="3">
        <v>1617</v>
      </c>
      <c r="JD8" s="3">
        <v>14505</v>
      </c>
      <c r="JE8" s="3" t="s">
        <v>5</v>
      </c>
      <c r="JF8" s="4">
        <v>42093853.439999998</v>
      </c>
      <c r="JG8" s="4">
        <v>42093853.439999998</v>
      </c>
      <c r="JH8" s="4" t="s">
        <v>5</v>
      </c>
      <c r="JI8" s="4" t="s">
        <v>5</v>
      </c>
      <c r="JJ8" s="3">
        <v>1652</v>
      </c>
      <c r="JK8" s="3">
        <v>14819</v>
      </c>
      <c r="JL8" s="3" t="s">
        <v>5</v>
      </c>
      <c r="JM8" s="4">
        <v>43004975.809999995</v>
      </c>
      <c r="JN8" s="4">
        <v>43004975.809999995</v>
      </c>
      <c r="JO8" s="4" t="s">
        <v>5</v>
      </c>
      <c r="JP8" s="4" t="s">
        <v>5</v>
      </c>
    </row>
    <row r="9" spans="1:276">
      <c r="A9" s="6">
        <f t="shared" si="13"/>
        <v>110044</v>
      </c>
      <c r="B9" s="6" t="str">
        <f t="shared" si="13"/>
        <v>койгор</v>
      </c>
      <c r="C9" s="5" t="s">
        <v>7</v>
      </c>
      <c r="D9" s="3"/>
      <c r="E9" s="3"/>
      <c r="F9" s="3" t="s">
        <v>5</v>
      </c>
      <c r="G9" s="4">
        <v>0</v>
      </c>
      <c r="H9" s="4"/>
      <c r="I9" s="4" t="s">
        <v>5</v>
      </c>
      <c r="J9" s="4" t="s">
        <v>5</v>
      </c>
      <c r="K9" s="3"/>
      <c r="L9" s="3"/>
      <c r="M9" s="3" t="s">
        <v>5</v>
      </c>
      <c r="N9" s="4">
        <v>0</v>
      </c>
      <c r="O9" s="4"/>
      <c r="P9" s="4" t="s">
        <v>5</v>
      </c>
      <c r="Q9" s="4" t="s">
        <v>5</v>
      </c>
      <c r="R9" s="3">
        <v>0</v>
      </c>
      <c r="S9" s="3">
        <v>0</v>
      </c>
      <c r="T9" s="3" t="s">
        <v>5</v>
      </c>
      <c r="U9" s="4">
        <v>0</v>
      </c>
      <c r="V9" s="4">
        <v>0</v>
      </c>
      <c r="W9" s="4" t="s">
        <v>5</v>
      </c>
      <c r="X9" s="4" t="s">
        <v>5</v>
      </c>
      <c r="Y9" s="3"/>
      <c r="Z9" s="3"/>
      <c r="AA9" s="3" t="s">
        <v>5</v>
      </c>
      <c r="AB9" s="4">
        <v>0</v>
      </c>
      <c r="AC9" s="4"/>
      <c r="AD9" s="4" t="s">
        <v>5</v>
      </c>
      <c r="AE9" s="4" t="s">
        <v>5</v>
      </c>
      <c r="AF9" s="3"/>
      <c r="AG9" s="3"/>
      <c r="AH9" s="3" t="s">
        <v>5</v>
      </c>
      <c r="AI9" s="4">
        <v>0</v>
      </c>
      <c r="AJ9" s="4"/>
      <c r="AK9" s="4" t="s">
        <v>5</v>
      </c>
      <c r="AL9" s="4" t="s">
        <v>5</v>
      </c>
      <c r="AM9" s="3">
        <v>0</v>
      </c>
      <c r="AN9" s="3">
        <v>0</v>
      </c>
      <c r="AO9" s="3" t="s">
        <v>5</v>
      </c>
      <c r="AP9" s="4">
        <v>0</v>
      </c>
      <c r="AQ9" s="4">
        <v>0</v>
      </c>
      <c r="AR9" s="4" t="s">
        <v>5</v>
      </c>
      <c r="AS9" s="4" t="s">
        <v>5</v>
      </c>
      <c r="AT9" s="3"/>
      <c r="AU9" s="3"/>
      <c r="AV9" s="3" t="s">
        <v>5</v>
      </c>
      <c r="AW9" s="4">
        <v>0</v>
      </c>
      <c r="AX9" s="4"/>
      <c r="AY9" s="4" t="s">
        <v>5</v>
      </c>
      <c r="AZ9" s="4" t="s">
        <v>5</v>
      </c>
      <c r="BA9" s="3"/>
      <c r="BB9" s="3"/>
      <c r="BC9" s="3" t="s">
        <v>5</v>
      </c>
      <c r="BD9" s="4">
        <v>0</v>
      </c>
      <c r="BE9" s="4"/>
      <c r="BF9" s="4" t="s">
        <v>5</v>
      </c>
      <c r="BG9" s="4" t="s">
        <v>5</v>
      </c>
      <c r="BH9" s="3">
        <v>0</v>
      </c>
      <c r="BI9" s="3">
        <v>0</v>
      </c>
      <c r="BJ9" s="3" t="s">
        <v>5</v>
      </c>
      <c r="BK9" s="4">
        <v>0</v>
      </c>
      <c r="BL9" s="4">
        <v>0</v>
      </c>
      <c r="BM9" s="4" t="s">
        <v>5</v>
      </c>
      <c r="BN9" s="4" t="s">
        <v>5</v>
      </c>
      <c r="BO9" s="3"/>
      <c r="BP9" s="3"/>
      <c r="BQ9" s="3" t="s">
        <v>5</v>
      </c>
      <c r="BR9" s="4">
        <v>0</v>
      </c>
      <c r="BS9" s="4"/>
      <c r="BT9" s="4" t="s">
        <v>5</v>
      </c>
      <c r="BU9" s="4" t="s">
        <v>5</v>
      </c>
      <c r="BV9" s="3"/>
      <c r="BW9" s="3"/>
      <c r="BX9" s="3" t="s">
        <v>5</v>
      </c>
      <c r="BY9" s="4">
        <v>0</v>
      </c>
      <c r="BZ9" s="4"/>
      <c r="CA9" s="4" t="s">
        <v>5</v>
      </c>
      <c r="CB9" s="4" t="s">
        <v>5</v>
      </c>
      <c r="CC9" s="3">
        <v>0</v>
      </c>
      <c r="CD9" s="3">
        <v>0</v>
      </c>
      <c r="CE9" s="3" t="s">
        <v>5</v>
      </c>
      <c r="CF9" s="4">
        <v>0</v>
      </c>
      <c r="CG9" s="4">
        <v>0</v>
      </c>
      <c r="CH9" s="4" t="s">
        <v>5</v>
      </c>
      <c r="CI9" s="4" t="s">
        <v>5</v>
      </c>
      <c r="CJ9" s="3"/>
      <c r="CK9" s="3"/>
      <c r="CL9" s="3" t="s">
        <v>5</v>
      </c>
      <c r="CM9" s="4">
        <v>0</v>
      </c>
      <c r="CN9" s="4"/>
      <c r="CO9" s="4" t="s">
        <v>5</v>
      </c>
      <c r="CP9" s="4" t="s">
        <v>5</v>
      </c>
      <c r="CQ9" s="3"/>
      <c r="CR9" s="3"/>
      <c r="CS9" s="3" t="s">
        <v>5</v>
      </c>
      <c r="CT9" s="4">
        <v>0</v>
      </c>
      <c r="CU9" s="4"/>
      <c r="CV9" s="4" t="s">
        <v>5</v>
      </c>
      <c r="CW9" s="4" t="s">
        <v>5</v>
      </c>
      <c r="CX9" s="3">
        <v>0</v>
      </c>
      <c r="CY9" s="3">
        <v>0</v>
      </c>
      <c r="CZ9" s="3" t="s">
        <v>5</v>
      </c>
      <c r="DA9" s="4">
        <v>0</v>
      </c>
      <c r="DB9" s="4">
        <v>0</v>
      </c>
      <c r="DC9" s="4" t="s">
        <v>5</v>
      </c>
      <c r="DD9" s="4" t="s">
        <v>5</v>
      </c>
      <c r="DE9" s="3"/>
      <c r="DF9" s="3"/>
      <c r="DG9" s="3" t="s">
        <v>5</v>
      </c>
      <c r="DH9" s="4">
        <v>0</v>
      </c>
      <c r="DI9" s="4"/>
      <c r="DJ9" s="4" t="s">
        <v>5</v>
      </c>
      <c r="DK9" s="4" t="s">
        <v>5</v>
      </c>
      <c r="DL9" s="3"/>
      <c r="DM9" s="3"/>
      <c r="DN9" s="3" t="s">
        <v>5</v>
      </c>
      <c r="DO9" s="4">
        <v>0</v>
      </c>
      <c r="DP9" s="4"/>
      <c r="DQ9" s="4" t="s">
        <v>5</v>
      </c>
      <c r="DR9" s="4" t="s">
        <v>5</v>
      </c>
      <c r="DS9" s="3">
        <v>0</v>
      </c>
      <c r="DT9" s="3">
        <v>0</v>
      </c>
      <c r="DU9" s="3" t="s">
        <v>5</v>
      </c>
      <c r="DV9" s="4">
        <v>0</v>
      </c>
      <c r="DW9" s="4">
        <v>0</v>
      </c>
      <c r="DX9" s="4" t="s">
        <v>5</v>
      </c>
      <c r="DY9" s="4" t="s">
        <v>5</v>
      </c>
      <c r="DZ9" s="3"/>
      <c r="EA9" s="3"/>
      <c r="EB9" s="3" t="s">
        <v>5</v>
      </c>
      <c r="EC9" s="4">
        <v>0</v>
      </c>
      <c r="ED9" s="4"/>
      <c r="EE9" s="4" t="s">
        <v>5</v>
      </c>
      <c r="EF9" s="4" t="s">
        <v>5</v>
      </c>
      <c r="EG9" s="3"/>
      <c r="EH9" s="3"/>
      <c r="EI9" s="3" t="s">
        <v>5</v>
      </c>
      <c r="EJ9" s="4">
        <v>0</v>
      </c>
      <c r="EK9" s="4"/>
      <c r="EL9" s="4" t="s">
        <v>5</v>
      </c>
      <c r="EM9" s="4" t="s">
        <v>5</v>
      </c>
      <c r="EN9" s="3">
        <v>0</v>
      </c>
      <c r="EO9" s="3">
        <v>0</v>
      </c>
      <c r="EP9" s="3" t="s">
        <v>5</v>
      </c>
      <c r="EQ9" s="4">
        <v>0</v>
      </c>
      <c r="ER9" s="4">
        <v>0</v>
      </c>
      <c r="ES9" s="4" t="s">
        <v>5</v>
      </c>
      <c r="ET9" s="4" t="s">
        <v>5</v>
      </c>
      <c r="EU9" s="3"/>
      <c r="EV9" s="3"/>
      <c r="EW9" s="3" t="s">
        <v>5</v>
      </c>
      <c r="EX9" s="4">
        <v>0</v>
      </c>
      <c r="EY9" s="4"/>
      <c r="EZ9" s="4" t="s">
        <v>5</v>
      </c>
      <c r="FA9" s="4" t="s">
        <v>5</v>
      </c>
      <c r="FB9" s="3"/>
      <c r="FC9" s="3"/>
      <c r="FD9" s="3" t="s">
        <v>5</v>
      </c>
      <c r="FE9" s="4">
        <v>0</v>
      </c>
      <c r="FF9" s="4"/>
      <c r="FG9" s="4" t="s">
        <v>5</v>
      </c>
      <c r="FH9" s="4" t="s">
        <v>5</v>
      </c>
      <c r="FI9" s="3">
        <v>0</v>
      </c>
      <c r="FJ9" s="3">
        <v>0</v>
      </c>
      <c r="FK9" s="3" t="s">
        <v>5</v>
      </c>
      <c r="FL9" s="4">
        <v>0</v>
      </c>
      <c r="FM9" s="4">
        <v>0</v>
      </c>
      <c r="FN9" s="4" t="s">
        <v>5</v>
      </c>
      <c r="FO9" s="4" t="s">
        <v>5</v>
      </c>
      <c r="FP9" s="3"/>
      <c r="FQ9" s="3"/>
      <c r="FR9" s="3" t="s">
        <v>5</v>
      </c>
      <c r="FS9" s="4">
        <v>0</v>
      </c>
      <c r="FT9" s="4"/>
      <c r="FU9" s="4" t="s">
        <v>5</v>
      </c>
      <c r="FV9" s="4" t="s">
        <v>5</v>
      </c>
      <c r="FW9" s="3"/>
      <c r="FX9" s="3"/>
      <c r="FY9" s="3" t="s">
        <v>5</v>
      </c>
      <c r="FZ9" s="4">
        <v>0</v>
      </c>
      <c r="GA9" s="4"/>
      <c r="GB9" s="4" t="s">
        <v>5</v>
      </c>
      <c r="GC9" s="4" t="s">
        <v>5</v>
      </c>
      <c r="GD9" s="3">
        <v>0</v>
      </c>
      <c r="GE9" s="3">
        <v>0</v>
      </c>
      <c r="GF9" s="3" t="s">
        <v>5</v>
      </c>
      <c r="GG9" s="4">
        <v>0</v>
      </c>
      <c r="GH9" s="4">
        <v>0</v>
      </c>
      <c r="GI9" s="4" t="s">
        <v>5</v>
      </c>
      <c r="GJ9" s="4" t="s">
        <v>5</v>
      </c>
      <c r="GK9" s="3"/>
      <c r="GL9" s="3"/>
      <c r="GM9" s="3" t="s">
        <v>5</v>
      </c>
      <c r="GN9" s="4">
        <v>0</v>
      </c>
      <c r="GO9" s="4"/>
      <c r="GP9" s="4" t="s">
        <v>5</v>
      </c>
      <c r="GQ9" s="4" t="s">
        <v>5</v>
      </c>
      <c r="GR9" s="3"/>
      <c r="GS9" s="3"/>
      <c r="GT9" s="3" t="s">
        <v>5</v>
      </c>
      <c r="GU9" s="4">
        <v>0</v>
      </c>
      <c r="GV9" s="4"/>
      <c r="GW9" s="4" t="s">
        <v>5</v>
      </c>
      <c r="GX9" s="4" t="s">
        <v>5</v>
      </c>
      <c r="GY9" s="3">
        <v>0</v>
      </c>
      <c r="GZ9" s="3">
        <v>0</v>
      </c>
      <c r="HA9" s="3" t="s">
        <v>5</v>
      </c>
      <c r="HB9" s="4">
        <v>0</v>
      </c>
      <c r="HC9" s="4">
        <v>0</v>
      </c>
      <c r="HD9" s="4" t="s">
        <v>5</v>
      </c>
      <c r="HE9" s="4" t="s">
        <v>5</v>
      </c>
      <c r="HF9" s="3"/>
      <c r="HG9" s="3"/>
      <c r="HH9" s="3" t="s">
        <v>5</v>
      </c>
      <c r="HI9" s="4">
        <v>0</v>
      </c>
      <c r="HJ9" s="4"/>
      <c r="HK9" s="4" t="s">
        <v>5</v>
      </c>
      <c r="HL9" s="4" t="s">
        <v>5</v>
      </c>
      <c r="HM9" s="3"/>
      <c r="HN9" s="3"/>
      <c r="HO9" s="3" t="s">
        <v>5</v>
      </c>
      <c r="HP9" s="4">
        <v>0</v>
      </c>
      <c r="HQ9" s="4"/>
      <c r="HR9" s="4" t="s">
        <v>5</v>
      </c>
      <c r="HS9" s="4" t="s">
        <v>5</v>
      </c>
      <c r="HT9" s="3">
        <v>0</v>
      </c>
      <c r="HU9" s="3">
        <v>0</v>
      </c>
      <c r="HV9" s="3" t="s">
        <v>5</v>
      </c>
      <c r="HW9" s="4">
        <v>0</v>
      </c>
      <c r="HX9" s="4">
        <v>0</v>
      </c>
      <c r="HY9" s="4" t="s">
        <v>5</v>
      </c>
      <c r="HZ9" s="4" t="s">
        <v>5</v>
      </c>
      <c r="IA9" s="3"/>
      <c r="IB9" s="3"/>
      <c r="IC9" s="3" t="s">
        <v>5</v>
      </c>
      <c r="ID9" s="4">
        <v>0</v>
      </c>
      <c r="IE9" s="4"/>
      <c r="IF9" s="4" t="s">
        <v>5</v>
      </c>
      <c r="IG9" s="4" t="s">
        <v>5</v>
      </c>
      <c r="IH9" s="3"/>
      <c r="II9" s="3"/>
      <c r="IJ9" s="3" t="s">
        <v>5</v>
      </c>
      <c r="IK9" s="4">
        <v>0</v>
      </c>
      <c r="IL9" s="4"/>
      <c r="IM9" s="4" t="s">
        <v>5</v>
      </c>
      <c r="IN9" s="4" t="s">
        <v>5</v>
      </c>
      <c r="IO9" s="3">
        <v>0</v>
      </c>
      <c r="IP9" s="3">
        <v>0</v>
      </c>
      <c r="IQ9" s="3" t="s">
        <v>5</v>
      </c>
      <c r="IR9" s="4">
        <v>0</v>
      </c>
      <c r="IS9" s="4">
        <v>0</v>
      </c>
      <c r="IT9" s="4" t="s">
        <v>5</v>
      </c>
      <c r="IU9" s="4" t="s">
        <v>5</v>
      </c>
      <c r="IV9" s="3">
        <v>0</v>
      </c>
      <c r="IW9" s="3">
        <v>0</v>
      </c>
      <c r="IX9" s="3" t="s">
        <v>5</v>
      </c>
      <c r="IY9" s="4">
        <v>0</v>
      </c>
      <c r="IZ9" s="4">
        <v>0</v>
      </c>
      <c r="JA9" s="4" t="s">
        <v>5</v>
      </c>
      <c r="JB9" s="4" t="s">
        <v>5</v>
      </c>
      <c r="JC9" s="3">
        <v>0</v>
      </c>
      <c r="JD9" s="3">
        <v>0</v>
      </c>
      <c r="JE9" s="3" t="s">
        <v>5</v>
      </c>
      <c r="JF9" s="4">
        <v>0</v>
      </c>
      <c r="JG9" s="4">
        <v>0</v>
      </c>
      <c r="JH9" s="4" t="s">
        <v>5</v>
      </c>
      <c r="JI9" s="4" t="s">
        <v>5</v>
      </c>
      <c r="JJ9" s="3">
        <v>0</v>
      </c>
      <c r="JK9" s="3">
        <v>0</v>
      </c>
      <c r="JL9" s="3" t="s">
        <v>5</v>
      </c>
      <c r="JM9" s="4">
        <v>0</v>
      </c>
      <c r="JN9" s="4">
        <v>0</v>
      </c>
      <c r="JO9" s="4" t="s">
        <v>5</v>
      </c>
      <c r="JP9" s="4" t="s">
        <v>5</v>
      </c>
    </row>
    <row r="10" spans="1:276">
      <c r="A10" s="6">
        <f t="shared" si="13"/>
        <v>110044</v>
      </c>
      <c r="B10" s="6" t="str">
        <f t="shared" si="13"/>
        <v>койгор</v>
      </c>
      <c r="C10" s="5" t="s">
        <v>8</v>
      </c>
      <c r="D10" s="3">
        <v>33</v>
      </c>
      <c r="E10" s="3">
        <v>29</v>
      </c>
      <c r="F10" s="3">
        <v>4</v>
      </c>
      <c r="G10" s="4">
        <v>72318.039999999994</v>
      </c>
      <c r="H10" s="4">
        <v>52384.53</v>
      </c>
      <c r="I10" s="4">
        <v>16537.86</v>
      </c>
      <c r="J10" s="4">
        <v>3395.65</v>
      </c>
      <c r="K10" s="3">
        <v>1513</v>
      </c>
      <c r="L10" s="3">
        <v>1758</v>
      </c>
      <c r="M10" s="3">
        <v>266</v>
      </c>
      <c r="N10" s="4">
        <v>3615370.73</v>
      </c>
      <c r="O10" s="4">
        <v>2349004.4500000002</v>
      </c>
      <c r="P10" s="4">
        <v>1039693.3</v>
      </c>
      <c r="Q10" s="4">
        <v>226672.98</v>
      </c>
      <c r="R10" s="3">
        <v>1546</v>
      </c>
      <c r="S10" s="3">
        <v>1787</v>
      </c>
      <c r="T10" s="3">
        <v>270</v>
      </c>
      <c r="U10" s="4">
        <v>3687688.7700000005</v>
      </c>
      <c r="V10" s="4">
        <v>2401388.9800000004</v>
      </c>
      <c r="W10" s="4">
        <v>1056231.1600000001</v>
      </c>
      <c r="X10" s="4">
        <v>230068.63</v>
      </c>
      <c r="Y10" s="3">
        <v>25</v>
      </c>
      <c r="Z10" s="3">
        <v>31</v>
      </c>
      <c r="AA10" s="3">
        <v>5</v>
      </c>
      <c r="AB10" s="4">
        <v>62197.229999999996</v>
      </c>
      <c r="AC10" s="4">
        <v>38824.9</v>
      </c>
      <c r="AD10" s="4">
        <v>19127.77</v>
      </c>
      <c r="AE10" s="4">
        <v>4244.5600000000004</v>
      </c>
      <c r="AF10" s="3">
        <v>1616</v>
      </c>
      <c r="AG10" s="3">
        <v>1937</v>
      </c>
      <c r="AH10" s="3">
        <v>353</v>
      </c>
      <c r="AI10" s="4">
        <v>4197173.29</v>
      </c>
      <c r="AJ10" s="4">
        <v>2663995.34</v>
      </c>
      <c r="AK10" s="4">
        <v>1232380.1400000001</v>
      </c>
      <c r="AL10" s="4">
        <v>300797.81000000006</v>
      </c>
      <c r="AM10" s="3">
        <v>1641</v>
      </c>
      <c r="AN10" s="3">
        <v>1968</v>
      </c>
      <c r="AO10" s="3">
        <v>358</v>
      </c>
      <c r="AP10" s="4">
        <v>4259370.5200000005</v>
      </c>
      <c r="AQ10" s="4">
        <v>2702820.24</v>
      </c>
      <c r="AR10" s="4">
        <v>1251507.9100000001</v>
      </c>
      <c r="AS10" s="4">
        <v>305042.37</v>
      </c>
      <c r="AT10" s="3">
        <v>28</v>
      </c>
      <c r="AU10" s="3">
        <v>37</v>
      </c>
      <c r="AV10" s="3">
        <v>9</v>
      </c>
      <c r="AW10" s="4">
        <v>74567.58</v>
      </c>
      <c r="AX10" s="4">
        <v>42401.229999999996</v>
      </c>
      <c r="AY10" s="4">
        <v>24526.14</v>
      </c>
      <c r="AZ10" s="4">
        <v>7640.21</v>
      </c>
      <c r="BA10" s="3">
        <v>2022</v>
      </c>
      <c r="BB10" s="3">
        <v>2567</v>
      </c>
      <c r="BC10" s="3">
        <v>595</v>
      </c>
      <c r="BD10" s="4">
        <v>5469991.0799999991</v>
      </c>
      <c r="BE10" s="4">
        <v>3300062.1399999997</v>
      </c>
      <c r="BF10" s="4">
        <v>1663586.6300000001</v>
      </c>
      <c r="BG10" s="4">
        <v>506342.31</v>
      </c>
      <c r="BH10" s="3">
        <v>2050</v>
      </c>
      <c r="BI10" s="3">
        <v>2604</v>
      </c>
      <c r="BJ10" s="3">
        <v>604</v>
      </c>
      <c r="BK10" s="4">
        <v>5544558.6600000001</v>
      </c>
      <c r="BL10" s="4">
        <v>3342463.37</v>
      </c>
      <c r="BM10" s="4">
        <v>1688112.77</v>
      </c>
      <c r="BN10" s="4">
        <v>513982.52</v>
      </c>
      <c r="BO10" s="3">
        <v>26</v>
      </c>
      <c r="BP10" s="3">
        <v>35</v>
      </c>
      <c r="BQ10" s="3">
        <v>11</v>
      </c>
      <c r="BR10" s="4">
        <v>79466.700000000012</v>
      </c>
      <c r="BS10" s="4">
        <v>44189.4</v>
      </c>
      <c r="BT10" s="4">
        <v>25939.270000000004</v>
      </c>
      <c r="BU10" s="4">
        <v>9338.0300000000007</v>
      </c>
      <c r="BV10" s="3">
        <v>1966</v>
      </c>
      <c r="BW10" s="3">
        <v>2623</v>
      </c>
      <c r="BX10" s="3">
        <v>713</v>
      </c>
      <c r="BY10" s="4">
        <v>5810224.8000000007</v>
      </c>
      <c r="BZ10" s="4">
        <v>3417304.9800000004</v>
      </c>
      <c r="CA10" s="4">
        <v>1786729.28</v>
      </c>
      <c r="CB10" s="4">
        <v>606190.54</v>
      </c>
      <c r="CC10" s="3">
        <v>1992</v>
      </c>
      <c r="CD10" s="3">
        <v>2658</v>
      </c>
      <c r="CE10" s="3">
        <v>724</v>
      </c>
      <c r="CF10" s="4">
        <v>5889691.5</v>
      </c>
      <c r="CG10" s="4">
        <v>3461494.38</v>
      </c>
      <c r="CH10" s="4">
        <v>1812668.5499999998</v>
      </c>
      <c r="CI10" s="4">
        <v>615528.57000000007</v>
      </c>
      <c r="CJ10" s="3">
        <v>21</v>
      </c>
      <c r="CK10" s="3">
        <v>28</v>
      </c>
      <c r="CL10" s="3">
        <v>7</v>
      </c>
      <c r="CM10" s="4">
        <v>67929.100000000006</v>
      </c>
      <c r="CN10" s="4">
        <v>40613.07</v>
      </c>
      <c r="CO10" s="4">
        <v>21373.65</v>
      </c>
      <c r="CP10" s="4">
        <v>5942.38</v>
      </c>
      <c r="CQ10" s="3">
        <v>1537</v>
      </c>
      <c r="CR10" s="3">
        <v>1966</v>
      </c>
      <c r="CS10" s="3">
        <v>472</v>
      </c>
      <c r="CT10" s="4">
        <v>4735498.3100000005</v>
      </c>
      <c r="CU10" s="4">
        <v>2916213.84</v>
      </c>
      <c r="CV10" s="4">
        <v>1417520.03</v>
      </c>
      <c r="CW10" s="4">
        <v>401764.43999999994</v>
      </c>
      <c r="CX10" s="3">
        <v>1558</v>
      </c>
      <c r="CY10" s="3">
        <v>1994</v>
      </c>
      <c r="CZ10" s="3">
        <v>479</v>
      </c>
      <c r="DA10" s="4">
        <v>4803427.41</v>
      </c>
      <c r="DB10" s="4">
        <v>2956826.91</v>
      </c>
      <c r="DC10" s="4">
        <v>1438893.6800000002</v>
      </c>
      <c r="DD10" s="4">
        <v>407706.81999999995</v>
      </c>
      <c r="DE10" s="3">
        <v>22</v>
      </c>
      <c r="DF10" s="3">
        <v>29</v>
      </c>
      <c r="DG10" s="3">
        <v>7</v>
      </c>
      <c r="DH10" s="4">
        <v>67785.2</v>
      </c>
      <c r="DI10" s="4">
        <v>40612.82</v>
      </c>
      <c r="DJ10" s="4">
        <v>21230</v>
      </c>
      <c r="DK10" s="4">
        <v>5942.38</v>
      </c>
      <c r="DL10" s="3">
        <v>1566</v>
      </c>
      <c r="DM10" s="3">
        <v>1988</v>
      </c>
      <c r="DN10" s="3">
        <v>462</v>
      </c>
      <c r="DO10" s="4">
        <v>4643636.51</v>
      </c>
      <c r="DP10" s="4">
        <v>2863091.26</v>
      </c>
      <c r="DQ10" s="4">
        <v>1387377.72</v>
      </c>
      <c r="DR10" s="4">
        <v>393167.52999999997</v>
      </c>
      <c r="DS10" s="3">
        <v>1588</v>
      </c>
      <c r="DT10" s="3">
        <v>2017</v>
      </c>
      <c r="DU10" s="3">
        <v>469</v>
      </c>
      <c r="DV10" s="4">
        <v>4711421.7100000009</v>
      </c>
      <c r="DW10" s="4">
        <v>2903704.08</v>
      </c>
      <c r="DX10" s="4">
        <v>1408607.7200000002</v>
      </c>
      <c r="DY10" s="4">
        <v>399109.91</v>
      </c>
      <c r="DZ10" s="3">
        <v>20</v>
      </c>
      <c r="EA10" s="3">
        <v>25</v>
      </c>
      <c r="EB10" s="3">
        <v>4</v>
      </c>
      <c r="EC10" s="4">
        <v>57279.79</v>
      </c>
      <c r="ED10" s="4">
        <v>37036.74</v>
      </c>
      <c r="EE10" s="4">
        <v>16847.400000000001</v>
      </c>
      <c r="EF10" s="4">
        <v>3395.65</v>
      </c>
      <c r="EG10" s="3">
        <v>1231</v>
      </c>
      <c r="EH10" s="3">
        <v>1480</v>
      </c>
      <c r="EI10" s="3">
        <v>271</v>
      </c>
      <c r="EJ10" s="4">
        <v>3519702.7399999998</v>
      </c>
      <c r="EK10" s="4">
        <v>2277973.84</v>
      </c>
      <c r="EL10" s="4">
        <v>1010973.06</v>
      </c>
      <c r="EM10" s="4">
        <v>230755.84</v>
      </c>
      <c r="EN10" s="3">
        <v>1251</v>
      </c>
      <c r="EO10" s="3">
        <v>1505</v>
      </c>
      <c r="EP10" s="3">
        <v>275</v>
      </c>
      <c r="EQ10" s="4">
        <v>3576982.5300000003</v>
      </c>
      <c r="ER10" s="4">
        <v>2315010.58</v>
      </c>
      <c r="ES10" s="4">
        <v>1027820.46</v>
      </c>
      <c r="ET10" s="4">
        <v>234151.49</v>
      </c>
      <c r="EU10" s="3">
        <v>23</v>
      </c>
      <c r="EV10" s="3">
        <v>29</v>
      </c>
      <c r="EW10" s="3">
        <v>7</v>
      </c>
      <c r="EX10" s="4">
        <v>67213.67</v>
      </c>
      <c r="EY10" s="4">
        <v>40613.07</v>
      </c>
      <c r="EZ10" s="4">
        <v>20658.22</v>
      </c>
      <c r="FA10" s="4">
        <v>5942.38</v>
      </c>
      <c r="FB10" s="3">
        <v>1580</v>
      </c>
      <c r="FC10" s="3">
        <v>2019</v>
      </c>
      <c r="FD10" s="3">
        <v>477</v>
      </c>
      <c r="FE10" s="4">
        <v>4590233.8</v>
      </c>
      <c r="FF10" s="4">
        <v>2811143.96</v>
      </c>
      <c r="FG10" s="4">
        <v>1373350.33</v>
      </c>
      <c r="FH10" s="4">
        <v>405739.51</v>
      </c>
      <c r="FI10" s="3">
        <v>1603</v>
      </c>
      <c r="FJ10" s="3">
        <v>2048</v>
      </c>
      <c r="FK10" s="3">
        <v>484</v>
      </c>
      <c r="FL10" s="4">
        <v>4657447.47</v>
      </c>
      <c r="FM10" s="4">
        <v>2851757.0300000003</v>
      </c>
      <c r="FN10" s="4">
        <v>1394008.55</v>
      </c>
      <c r="FO10" s="4">
        <v>411681.89</v>
      </c>
      <c r="FP10" s="3">
        <v>33</v>
      </c>
      <c r="FQ10" s="3">
        <v>38</v>
      </c>
      <c r="FR10" s="3">
        <v>7</v>
      </c>
      <c r="FS10" s="4">
        <v>66443.62</v>
      </c>
      <c r="FT10" s="4">
        <v>40613.07</v>
      </c>
      <c r="FU10" s="4">
        <v>19888.169999999998</v>
      </c>
      <c r="FV10" s="4">
        <v>5942.38</v>
      </c>
      <c r="FW10" s="3">
        <v>1947</v>
      </c>
      <c r="FX10" s="3">
        <v>2397</v>
      </c>
      <c r="FY10" s="3">
        <v>481</v>
      </c>
      <c r="FZ10" s="4">
        <v>4425092.669999999</v>
      </c>
      <c r="GA10" s="4">
        <v>2693088.76</v>
      </c>
      <c r="GB10" s="4">
        <v>1323084.3499999999</v>
      </c>
      <c r="GC10" s="4">
        <v>408919.56</v>
      </c>
      <c r="GD10" s="3">
        <v>1980</v>
      </c>
      <c r="GE10" s="3">
        <v>2435</v>
      </c>
      <c r="GF10" s="3">
        <v>488</v>
      </c>
      <c r="GG10" s="4">
        <v>4491536.29</v>
      </c>
      <c r="GH10" s="4">
        <v>2733701.83</v>
      </c>
      <c r="GI10" s="4">
        <v>1342972.52</v>
      </c>
      <c r="GJ10" s="4">
        <v>414861.94</v>
      </c>
      <c r="GK10" s="3">
        <v>24</v>
      </c>
      <c r="GL10" s="3">
        <v>30</v>
      </c>
      <c r="GM10" s="3">
        <v>7</v>
      </c>
      <c r="GN10" s="4">
        <v>67166.42</v>
      </c>
      <c r="GO10" s="4">
        <v>40613.07</v>
      </c>
      <c r="GP10" s="4">
        <v>20610.97</v>
      </c>
      <c r="GQ10" s="4">
        <v>5942.38</v>
      </c>
      <c r="GR10" s="3">
        <v>1626</v>
      </c>
      <c r="GS10" s="3">
        <v>2063</v>
      </c>
      <c r="GT10" s="3">
        <v>477</v>
      </c>
      <c r="GU10" s="4">
        <v>4639006.2499999991</v>
      </c>
      <c r="GV10" s="4">
        <v>2845183.23</v>
      </c>
      <c r="GW10" s="4">
        <v>1387975.71</v>
      </c>
      <c r="GX10" s="4">
        <v>405847.31</v>
      </c>
      <c r="GY10" s="3">
        <v>1650</v>
      </c>
      <c r="GZ10" s="3">
        <v>2093</v>
      </c>
      <c r="HA10" s="3">
        <v>484</v>
      </c>
      <c r="HB10" s="4">
        <v>4706172.67</v>
      </c>
      <c r="HC10" s="4">
        <v>2885796.3</v>
      </c>
      <c r="HD10" s="4">
        <v>1408586.68</v>
      </c>
      <c r="HE10" s="4">
        <v>411789.69</v>
      </c>
      <c r="HF10" s="3">
        <v>19</v>
      </c>
      <c r="HG10" s="3">
        <v>27</v>
      </c>
      <c r="HH10" s="3">
        <v>7</v>
      </c>
      <c r="HI10" s="4">
        <v>66065.77</v>
      </c>
      <c r="HJ10" s="4">
        <v>38824.9</v>
      </c>
      <c r="HK10" s="4">
        <v>21298.489999999998</v>
      </c>
      <c r="HL10" s="4">
        <v>5942.38</v>
      </c>
      <c r="HM10" s="3">
        <v>1504</v>
      </c>
      <c r="HN10" s="3">
        <v>1928</v>
      </c>
      <c r="HO10" s="3">
        <v>467</v>
      </c>
      <c r="HP10" s="4">
        <v>4680200.16</v>
      </c>
      <c r="HQ10" s="4">
        <v>2883749.79</v>
      </c>
      <c r="HR10" s="4">
        <v>1398984.3800000001</v>
      </c>
      <c r="HS10" s="4">
        <v>397465.99</v>
      </c>
      <c r="HT10" s="3">
        <v>1523</v>
      </c>
      <c r="HU10" s="3">
        <v>1955</v>
      </c>
      <c r="HV10" s="3">
        <v>474</v>
      </c>
      <c r="HW10" s="4">
        <v>4746265.9300000006</v>
      </c>
      <c r="HX10" s="4">
        <v>2922574.6900000004</v>
      </c>
      <c r="HY10" s="4">
        <v>1420282.87</v>
      </c>
      <c r="HZ10" s="4">
        <v>403408.37</v>
      </c>
      <c r="IA10" s="3">
        <v>3</v>
      </c>
      <c r="IB10" s="3">
        <v>10</v>
      </c>
      <c r="IC10" s="3">
        <v>2</v>
      </c>
      <c r="ID10" s="4">
        <v>47160.350000000013</v>
      </c>
      <c r="IE10" s="4">
        <v>31672.510000000009</v>
      </c>
      <c r="IF10" s="4">
        <v>13789.999999999998</v>
      </c>
      <c r="IG10" s="4">
        <v>1697.840000000002</v>
      </c>
      <c r="IH10" s="3">
        <v>430</v>
      </c>
      <c r="II10" s="3">
        <v>512</v>
      </c>
      <c r="IJ10" s="3">
        <v>95</v>
      </c>
      <c r="IK10" s="4">
        <v>2545743.1800000025</v>
      </c>
      <c r="IL10" s="4">
        <v>1781787.5700000033</v>
      </c>
      <c r="IM10" s="4">
        <v>682769.97999999952</v>
      </c>
      <c r="IN10" s="4">
        <v>81185.629999999728</v>
      </c>
      <c r="IO10" s="3">
        <v>433</v>
      </c>
      <c r="IP10" s="3">
        <v>522</v>
      </c>
      <c r="IQ10" s="3">
        <v>97</v>
      </c>
      <c r="IR10" s="4">
        <v>2592903.5300000026</v>
      </c>
      <c r="IS10" s="4">
        <v>1813460.0800000033</v>
      </c>
      <c r="IT10" s="4">
        <v>696559.97999999952</v>
      </c>
      <c r="IU10" s="4">
        <v>82883.469999999725</v>
      </c>
      <c r="IV10" s="3">
        <v>277</v>
      </c>
      <c r="IW10" s="3">
        <v>348</v>
      </c>
      <c r="IX10" s="3">
        <v>77</v>
      </c>
      <c r="IY10" s="4">
        <v>795593.47</v>
      </c>
      <c r="IZ10" s="4">
        <v>488399.31000000006</v>
      </c>
      <c r="JA10" s="4">
        <v>241827.94</v>
      </c>
      <c r="JB10" s="4">
        <v>65366.22</v>
      </c>
      <c r="JC10" s="3">
        <v>18538</v>
      </c>
      <c r="JD10" s="3">
        <v>23238</v>
      </c>
      <c r="JE10" s="3">
        <v>5129</v>
      </c>
      <c r="JF10" s="4">
        <v>52871873.520000011</v>
      </c>
      <c r="JG10" s="4">
        <v>32802599.160000004</v>
      </c>
      <c r="JH10" s="4">
        <v>15704424.91</v>
      </c>
      <c r="JI10" s="4">
        <v>4364849.4499999993</v>
      </c>
      <c r="JJ10" s="3">
        <v>18815</v>
      </c>
      <c r="JK10" s="3">
        <v>23586</v>
      </c>
      <c r="JL10" s="3">
        <v>5206</v>
      </c>
      <c r="JM10" s="4">
        <v>53667466.990000002</v>
      </c>
      <c r="JN10" s="4">
        <v>33290998.470000003</v>
      </c>
      <c r="JO10" s="4">
        <v>15946252.85</v>
      </c>
      <c r="JP10" s="4">
        <v>4430215.67</v>
      </c>
    </row>
    <row r="11" spans="1:276">
      <c r="A11" s="6">
        <f t="shared" si="13"/>
        <v>110044</v>
      </c>
      <c r="B11" s="6" t="str">
        <f t="shared" si="13"/>
        <v>койгор</v>
      </c>
      <c r="C11" s="5" t="s">
        <v>9</v>
      </c>
      <c r="D11" s="3">
        <v>22</v>
      </c>
      <c r="E11" s="3">
        <v>22</v>
      </c>
      <c r="F11" s="3" t="s">
        <v>5</v>
      </c>
      <c r="G11" s="4">
        <v>40953.83</v>
      </c>
      <c r="H11" s="4">
        <v>31672.25</v>
      </c>
      <c r="I11" s="4">
        <v>9281.58</v>
      </c>
      <c r="J11" s="4" t="s">
        <v>5</v>
      </c>
      <c r="K11" s="3">
        <v>942</v>
      </c>
      <c r="L11" s="3">
        <v>952</v>
      </c>
      <c r="M11" s="3" t="s">
        <v>5</v>
      </c>
      <c r="N11" s="4">
        <v>1697094.9200000002</v>
      </c>
      <c r="O11" s="4">
        <v>1290503.8600000001</v>
      </c>
      <c r="P11" s="4">
        <v>406591.06</v>
      </c>
      <c r="Q11" s="4" t="s">
        <v>5</v>
      </c>
      <c r="R11" s="3">
        <v>964</v>
      </c>
      <c r="S11" s="3">
        <v>974</v>
      </c>
      <c r="T11" s="3" t="s">
        <v>5</v>
      </c>
      <c r="U11" s="4">
        <v>1738048.75</v>
      </c>
      <c r="V11" s="4">
        <v>1322176.1100000001</v>
      </c>
      <c r="W11" s="4">
        <v>415872.64</v>
      </c>
      <c r="X11" s="4" t="s">
        <v>5</v>
      </c>
      <c r="Y11" s="3">
        <v>21</v>
      </c>
      <c r="Z11" s="3">
        <v>21</v>
      </c>
      <c r="AA11" s="3" t="s">
        <v>5</v>
      </c>
      <c r="AB11" s="4">
        <v>40953.83</v>
      </c>
      <c r="AC11" s="4">
        <v>31672.25</v>
      </c>
      <c r="AD11" s="4">
        <v>9281.58</v>
      </c>
      <c r="AE11" s="4" t="s">
        <v>5</v>
      </c>
      <c r="AF11" s="3">
        <v>874</v>
      </c>
      <c r="AG11" s="3">
        <v>883</v>
      </c>
      <c r="AH11" s="3" t="s">
        <v>5</v>
      </c>
      <c r="AI11" s="4">
        <v>1697094.9200000002</v>
      </c>
      <c r="AJ11" s="4">
        <v>1290503.8600000001</v>
      </c>
      <c r="AK11" s="4">
        <v>406591.06</v>
      </c>
      <c r="AL11" s="4" t="s">
        <v>5</v>
      </c>
      <c r="AM11" s="3">
        <v>895</v>
      </c>
      <c r="AN11" s="3">
        <v>904</v>
      </c>
      <c r="AO11" s="3" t="s">
        <v>5</v>
      </c>
      <c r="AP11" s="4">
        <v>1738048.75</v>
      </c>
      <c r="AQ11" s="4">
        <v>1322176.1100000001</v>
      </c>
      <c r="AR11" s="4">
        <v>415872.64</v>
      </c>
      <c r="AS11" s="4" t="s">
        <v>5</v>
      </c>
      <c r="AT11" s="3">
        <v>22</v>
      </c>
      <c r="AU11" s="3">
        <v>22</v>
      </c>
      <c r="AV11" s="3" t="s">
        <v>5</v>
      </c>
      <c r="AW11" s="4">
        <v>40953.83</v>
      </c>
      <c r="AX11" s="4">
        <v>31672.25</v>
      </c>
      <c r="AY11" s="4">
        <v>9281.58</v>
      </c>
      <c r="AZ11" s="4" t="s">
        <v>5</v>
      </c>
      <c r="BA11" s="3">
        <v>925</v>
      </c>
      <c r="BB11" s="3">
        <v>935</v>
      </c>
      <c r="BC11" s="3" t="s">
        <v>5</v>
      </c>
      <c r="BD11" s="4">
        <v>1697094.9200000002</v>
      </c>
      <c r="BE11" s="4">
        <v>1290503.8600000001</v>
      </c>
      <c r="BF11" s="4">
        <v>406591.06</v>
      </c>
      <c r="BG11" s="4" t="s">
        <v>5</v>
      </c>
      <c r="BH11" s="3">
        <v>947</v>
      </c>
      <c r="BI11" s="3">
        <v>957</v>
      </c>
      <c r="BJ11" s="3" t="s">
        <v>5</v>
      </c>
      <c r="BK11" s="4">
        <v>1738048.75</v>
      </c>
      <c r="BL11" s="4">
        <v>1322176.1100000001</v>
      </c>
      <c r="BM11" s="4">
        <v>415872.64</v>
      </c>
      <c r="BN11" s="4" t="s">
        <v>5</v>
      </c>
      <c r="BO11" s="3">
        <v>19</v>
      </c>
      <c r="BP11" s="3">
        <v>19</v>
      </c>
      <c r="BQ11" s="3" t="s">
        <v>5</v>
      </c>
      <c r="BR11" s="4">
        <v>40953.83</v>
      </c>
      <c r="BS11" s="4">
        <v>31672.25</v>
      </c>
      <c r="BT11" s="4">
        <v>9281.58</v>
      </c>
      <c r="BU11" s="4" t="s">
        <v>5</v>
      </c>
      <c r="BV11" s="3">
        <v>793</v>
      </c>
      <c r="BW11" s="3">
        <v>802</v>
      </c>
      <c r="BX11" s="3" t="s">
        <v>5</v>
      </c>
      <c r="BY11" s="4">
        <v>1697094.9200000002</v>
      </c>
      <c r="BZ11" s="4">
        <v>1290503.8600000001</v>
      </c>
      <c r="CA11" s="4">
        <v>406591.06</v>
      </c>
      <c r="CB11" s="4" t="s">
        <v>5</v>
      </c>
      <c r="CC11" s="3">
        <v>812</v>
      </c>
      <c r="CD11" s="3">
        <v>821</v>
      </c>
      <c r="CE11" s="3" t="s">
        <v>5</v>
      </c>
      <c r="CF11" s="4">
        <v>1738048.75</v>
      </c>
      <c r="CG11" s="4">
        <v>1322176.1100000001</v>
      </c>
      <c r="CH11" s="4">
        <v>415872.64</v>
      </c>
      <c r="CI11" s="4" t="s">
        <v>5</v>
      </c>
      <c r="CJ11" s="3">
        <v>16</v>
      </c>
      <c r="CK11" s="3">
        <v>16</v>
      </c>
      <c r="CL11" s="3" t="s">
        <v>5</v>
      </c>
      <c r="CM11" s="4">
        <v>40953.83</v>
      </c>
      <c r="CN11" s="4">
        <v>31672.25</v>
      </c>
      <c r="CO11" s="4">
        <v>9281.58</v>
      </c>
      <c r="CP11" s="4" t="s">
        <v>5</v>
      </c>
      <c r="CQ11" s="3">
        <v>651</v>
      </c>
      <c r="CR11" s="3">
        <v>657</v>
      </c>
      <c r="CS11" s="3" t="s">
        <v>5</v>
      </c>
      <c r="CT11" s="4">
        <v>1697094.9200000002</v>
      </c>
      <c r="CU11" s="4">
        <v>1290503.8600000001</v>
      </c>
      <c r="CV11" s="4">
        <v>406591.06</v>
      </c>
      <c r="CW11" s="4" t="s">
        <v>5</v>
      </c>
      <c r="CX11" s="3">
        <v>667</v>
      </c>
      <c r="CY11" s="3">
        <v>673</v>
      </c>
      <c r="CZ11" s="3" t="s">
        <v>5</v>
      </c>
      <c r="DA11" s="4">
        <v>1738048.75</v>
      </c>
      <c r="DB11" s="4">
        <v>1322176.1100000001</v>
      </c>
      <c r="DC11" s="4">
        <v>415872.64</v>
      </c>
      <c r="DD11" s="4" t="s">
        <v>5</v>
      </c>
      <c r="DE11" s="3">
        <v>17</v>
      </c>
      <c r="DF11" s="3">
        <v>17</v>
      </c>
      <c r="DG11" s="3" t="s">
        <v>5</v>
      </c>
      <c r="DH11" s="4">
        <v>40954</v>
      </c>
      <c r="DI11" s="4">
        <v>31672</v>
      </c>
      <c r="DJ11" s="4">
        <v>9282</v>
      </c>
      <c r="DK11" s="4" t="s">
        <v>5</v>
      </c>
      <c r="DL11" s="3">
        <v>708</v>
      </c>
      <c r="DM11" s="3">
        <v>715</v>
      </c>
      <c r="DN11" s="3" t="s">
        <v>5</v>
      </c>
      <c r="DO11" s="4">
        <v>1697095</v>
      </c>
      <c r="DP11" s="4">
        <v>1290504</v>
      </c>
      <c r="DQ11" s="4">
        <v>406591</v>
      </c>
      <c r="DR11" s="4" t="s">
        <v>5</v>
      </c>
      <c r="DS11" s="3">
        <v>725</v>
      </c>
      <c r="DT11" s="3">
        <v>732</v>
      </c>
      <c r="DU11" s="3" t="s">
        <v>5</v>
      </c>
      <c r="DV11" s="4">
        <v>1738049</v>
      </c>
      <c r="DW11" s="4">
        <v>1322176</v>
      </c>
      <c r="DX11" s="4">
        <v>415873</v>
      </c>
      <c r="DY11" s="4" t="s">
        <v>5</v>
      </c>
      <c r="DZ11" s="3">
        <v>17</v>
      </c>
      <c r="EA11" s="3">
        <v>17</v>
      </c>
      <c r="EB11" s="3" t="s">
        <v>5</v>
      </c>
      <c r="EC11" s="4">
        <v>40953.83</v>
      </c>
      <c r="ED11" s="4">
        <v>31672.25</v>
      </c>
      <c r="EE11" s="4">
        <v>9281.58</v>
      </c>
      <c r="EF11" s="4" t="s">
        <v>5</v>
      </c>
      <c r="EG11" s="3">
        <v>695</v>
      </c>
      <c r="EH11" s="3">
        <v>702</v>
      </c>
      <c r="EI11" s="3" t="s">
        <v>5</v>
      </c>
      <c r="EJ11" s="4">
        <v>1697094.9200000002</v>
      </c>
      <c r="EK11" s="4">
        <v>1290503.8600000001</v>
      </c>
      <c r="EL11" s="4">
        <v>406591.06</v>
      </c>
      <c r="EM11" s="4" t="s">
        <v>5</v>
      </c>
      <c r="EN11" s="3">
        <v>712</v>
      </c>
      <c r="EO11" s="3">
        <v>719</v>
      </c>
      <c r="EP11" s="3" t="s">
        <v>5</v>
      </c>
      <c r="EQ11" s="4">
        <v>1738048.75</v>
      </c>
      <c r="ER11" s="4">
        <v>1322176.1100000001</v>
      </c>
      <c r="ES11" s="4">
        <v>415872.64</v>
      </c>
      <c r="ET11" s="4" t="s">
        <v>5</v>
      </c>
      <c r="EU11" s="3">
        <v>18</v>
      </c>
      <c r="EV11" s="3">
        <v>18</v>
      </c>
      <c r="EW11" s="3" t="s">
        <v>5</v>
      </c>
      <c r="EX11" s="4">
        <v>40953.83</v>
      </c>
      <c r="EY11" s="4">
        <v>31672.25</v>
      </c>
      <c r="EZ11" s="4">
        <v>9281.58</v>
      </c>
      <c r="FA11" s="4" t="s">
        <v>5</v>
      </c>
      <c r="FB11" s="3">
        <v>746</v>
      </c>
      <c r="FC11" s="3">
        <v>754</v>
      </c>
      <c r="FD11" s="3" t="s">
        <v>5</v>
      </c>
      <c r="FE11" s="4">
        <v>1697094.9200000002</v>
      </c>
      <c r="FF11" s="4">
        <v>1290503.8600000001</v>
      </c>
      <c r="FG11" s="4">
        <v>406591.06</v>
      </c>
      <c r="FH11" s="4" t="s">
        <v>5</v>
      </c>
      <c r="FI11" s="3">
        <v>764</v>
      </c>
      <c r="FJ11" s="3">
        <v>772</v>
      </c>
      <c r="FK11" s="3" t="s">
        <v>5</v>
      </c>
      <c r="FL11" s="4">
        <v>1738048.75</v>
      </c>
      <c r="FM11" s="4">
        <v>1322176.1100000001</v>
      </c>
      <c r="FN11" s="4">
        <v>415872.64</v>
      </c>
      <c r="FO11" s="4" t="s">
        <v>5</v>
      </c>
      <c r="FP11" s="3">
        <v>28</v>
      </c>
      <c r="FQ11" s="3">
        <v>28</v>
      </c>
      <c r="FR11" s="3" t="s">
        <v>5</v>
      </c>
      <c r="FS11" s="4">
        <v>40953.83</v>
      </c>
      <c r="FT11" s="4">
        <v>31672.25</v>
      </c>
      <c r="FU11" s="4">
        <v>9281.58</v>
      </c>
      <c r="FV11" s="4" t="s">
        <v>5</v>
      </c>
      <c r="FW11" s="3">
        <v>1172</v>
      </c>
      <c r="FX11" s="3">
        <v>1185</v>
      </c>
      <c r="FY11" s="3" t="s">
        <v>5</v>
      </c>
      <c r="FZ11" s="4">
        <v>1697094.9200000002</v>
      </c>
      <c r="GA11" s="4">
        <v>1290503.8600000001</v>
      </c>
      <c r="GB11" s="4">
        <v>406591.06</v>
      </c>
      <c r="GC11" s="4" t="s">
        <v>5</v>
      </c>
      <c r="GD11" s="3">
        <v>1200</v>
      </c>
      <c r="GE11" s="3">
        <v>1213</v>
      </c>
      <c r="GF11" s="3" t="s">
        <v>5</v>
      </c>
      <c r="GG11" s="4">
        <v>1738048.75</v>
      </c>
      <c r="GH11" s="4">
        <v>1322176.1100000001</v>
      </c>
      <c r="GI11" s="4">
        <v>415872.64</v>
      </c>
      <c r="GJ11" s="4" t="s">
        <v>5</v>
      </c>
      <c r="GK11" s="3">
        <v>19</v>
      </c>
      <c r="GL11" s="3">
        <v>19</v>
      </c>
      <c r="GM11" s="3" t="s">
        <v>5</v>
      </c>
      <c r="GN11" s="4">
        <v>40953.83</v>
      </c>
      <c r="GO11" s="4">
        <v>31672.25</v>
      </c>
      <c r="GP11" s="4">
        <v>9281.58</v>
      </c>
      <c r="GQ11" s="4" t="s">
        <v>5</v>
      </c>
      <c r="GR11" s="3">
        <v>775</v>
      </c>
      <c r="GS11" s="3">
        <v>783</v>
      </c>
      <c r="GT11" s="3" t="s">
        <v>5</v>
      </c>
      <c r="GU11" s="4">
        <v>1697094.9200000002</v>
      </c>
      <c r="GV11" s="4">
        <v>1290503.8600000001</v>
      </c>
      <c r="GW11" s="4">
        <v>406591.06</v>
      </c>
      <c r="GX11" s="4" t="s">
        <v>5</v>
      </c>
      <c r="GY11" s="3">
        <v>794</v>
      </c>
      <c r="GZ11" s="3">
        <v>802</v>
      </c>
      <c r="HA11" s="3" t="s">
        <v>5</v>
      </c>
      <c r="HB11" s="4">
        <v>1738048.75</v>
      </c>
      <c r="HC11" s="4">
        <v>1322176.1100000001</v>
      </c>
      <c r="HD11" s="4">
        <v>415872.64</v>
      </c>
      <c r="HE11" s="4" t="s">
        <v>5</v>
      </c>
      <c r="HF11" s="3">
        <v>15</v>
      </c>
      <c r="HG11" s="3">
        <v>15</v>
      </c>
      <c r="HH11" s="3" t="s">
        <v>5</v>
      </c>
      <c r="HI11" s="4">
        <v>40953.83</v>
      </c>
      <c r="HJ11" s="4">
        <v>31672.25</v>
      </c>
      <c r="HK11" s="4">
        <v>9281.58</v>
      </c>
      <c r="HL11" s="4" t="s">
        <v>5</v>
      </c>
      <c r="HM11" s="3">
        <v>635</v>
      </c>
      <c r="HN11" s="3">
        <v>641</v>
      </c>
      <c r="HO11" s="3" t="s">
        <v>5</v>
      </c>
      <c r="HP11" s="4">
        <v>1697094.9200000002</v>
      </c>
      <c r="HQ11" s="4">
        <v>1290503.8600000001</v>
      </c>
      <c r="HR11" s="4">
        <v>406591.06</v>
      </c>
      <c r="HS11" s="4" t="s">
        <v>5</v>
      </c>
      <c r="HT11" s="3">
        <v>650</v>
      </c>
      <c r="HU11" s="3">
        <v>656</v>
      </c>
      <c r="HV11" s="3" t="s">
        <v>5</v>
      </c>
      <c r="HW11" s="4">
        <v>1738048.75</v>
      </c>
      <c r="HX11" s="4">
        <v>1322176.1100000001</v>
      </c>
      <c r="HY11" s="4">
        <v>415872.64</v>
      </c>
      <c r="HZ11" s="4" t="s">
        <v>5</v>
      </c>
      <c r="IA11" s="3">
        <v>3</v>
      </c>
      <c r="IB11" s="3">
        <v>4</v>
      </c>
      <c r="IC11" s="3" t="s">
        <v>5</v>
      </c>
      <c r="ID11" s="4">
        <v>40953.709999999992</v>
      </c>
      <c r="IE11" s="4">
        <v>31672.510000000009</v>
      </c>
      <c r="IF11" s="4">
        <v>9281.1999999999844</v>
      </c>
      <c r="IG11" s="4" t="s">
        <v>5</v>
      </c>
      <c r="IH11" s="3">
        <v>169</v>
      </c>
      <c r="II11" s="3">
        <v>170</v>
      </c>
      <c r="IJ11" s="3" t="s">
        <v>5</v>
      </c>
      <c r="IK11" s="4">
        <v>1697094.8300000008</v>
      </c>
      <c r="IL11" s="4">
        <v>1290503.6600000013</v>
      </c>
      <c r="IM11" s="4">
        <v>406591.16999999952</v>
      </c>
      <c r="IN11" s="4" t="s">
        <v>5</v>
      </c>
      <c r="IO11" s="3">
        <v>172</v>
      </c>
      <c r="IP11" s="3">
        <v>174</v>
      </c>
      <c r="IQ11" s="3" t="s">
        <v>5</v>
      </c>
      <c r="IR11" s="4">
        <v>1738048.540000001</v>
      </c>
      <c r="IS11" s="4">
        <v>1322176.1700000013</v>
      </c>
      <c r="IT11" s="4">
        <v>415872.36999999953</v>
      </c>
      <c r="IU11" s="4" t="s">
        <v>5</v>
      </c>
      <c r="IV11" s="3">
        <v>217</v>
      </c>
      <c r="IW11" s="3">
        <v>218</v>
      </c>
      <c r="IX11" s="3" t="s">
        <v>5</v>
      </c>
      <c r="IY11" s="4">
        <v>491446.01</v>
      </c>
      <c r="IZ11" s="4">
        <v>380067.01</v>
      </c>
      <c r="JA11" s="4">
        <v>111378.99999999999</v>
      </c>
      <c r="JB11" s="4" t="s">
        <v>5</v>
      </c>
      <c r="JC11" s="3">
        <v>9085</v>
      </c>
      <c r="JD11" s="3">
        <v>9179</v>
      </c>
      <c r="JE11" s="3" t="s">
        <v>5</v>
      </c>
      <c r="JF11" s="4">
        <v>20365139.030000001</v>
      </c>
      <c r="JG11" s="4">
        <v>15486046.26</v>
      </c>
      <c r="JH11" s="4">
        <v>4879092.7699999996</v>
      </c>
      <c r="JI11" s="4" t="s">
        <v>5</v>
      </c>
      <c r="JJ11" s="3">
        <v>9302</v>
      </c>
      <c r="JK11" s="3">
        <v>9397</v>
      </c>
      <c r="JL11" s="3" t="s">
        <v>5</v>
      </c>
      <c r="JM11" s="4">
        <v>20856585.039999999</v>
      </c>
      <c r="JN11" s="4">
        <v>15866113.27</v>
      </c>
      <c r="JO11" s="4">
        <v>4990471.7699999996</v>
      </c>
      <c r="JP11" s="4" t="s">
        <v>5</v>
      </c>
    </row>
    <row r="12" spans="1:276" ht="25.5">
      <c r="A12" s="6">
        <f t="shared" si="13"/>
        <v>110044</v>
      </c>
      <c r="B12" s="6" t="str">
        <f t="shared" si="13"/>
        <v>койгор</v>
      </c>
      <c r="C12" s="5" t="s">
        <v>18</v>
      </c>
      <c r="D12" s="3">
        <v>11</v>
      </c>
      <c r="E12" s="3">
        <v>7</v>
      </c>
      <c r="F12" s="3">
        <v>4</v>
      </c>
      <c r="G12" s="4">
        <v>31364.21</v>
      </c>
      <c r="H12" s="4">
        <v>20712.28</v>
      </c>
      <c r="I12" s="4">
        <v>7256.2800000000007</v>
      </c>
      <c r="J12" s="4">
        <v>3395.65</v>
      </c>
      <c r="K12" s="3">
        <v>571</v>
      </c>
      <c r="L12" s="3">
        <v>806</v>
      </c>
      <c r="M12" s="3">
        <v>266</v>
      </c>
      <c r="N12" s="4">
        <v>1918275.81</v>
      </c>
      <c r="O12" s="4">
        <v>1058500.5900000001</v>
      </c>
      <c r="P12" s="4">
        <v>633102.24</v>
      </c>
      <c r="Q12" s="4">
        <v>226672.98</v>
      </c>
      <c r="R12" s="3">
        <v>582</v>
      </c>
      <c r="S12" s="3">
        <v>813</v>
      </c>
      <c r="T12" s="3">
        <v>270</v>
      </c>
      <c r="U12" s="4">
        <v>1949640.02</v>
      </c>
      <c r="V12" s="4">
        <v>1079212.8700000001</v>
      </c>
      <c r="W12" s="4">
        <v>640358.52</v>
      </c>
      <c r="X12" s="4">
        <v>230068.63</v>
      </c>
      <c r="Y12" s="3">
        <v>4</v>
      </c>
      <c r="Z12" s="3">
        <v>10</v>
      </c>
      <c r="AA12" s="3">
        <v>5</v>
      </c>
      <c r="AB12" s="4">
        <v>21243.4</v>
      </c>
      <c r="AC12" s="4">
        <v>7152.65</v>
      </c>
      <c r="AD12" s="4">
        <v>9846.19</v>
      </c>
      <c r="AE12" s="4">
        <v>4244.5600000000004</v>
      </c>
      <c r="AF12" s="3">
        <v>742</v>
      </c>
      <c r="AG12" s="3">
        <v>1054</v>
      </c>
      <c r="AH12" s="3">
        <v>353</v>
      </c>
      <c r="AI12" s="4">
        <v>2500078.37</v>
      </c>
      <c r="AJ12" s="4">
        <v>1373491.48</v>
      </c>
      <c r="AK12" s="4">
        <v>825789.08000000007</v>
      </c>
      <c r="AL12" s="4">
        <v>300797.81000000006</v>
      </c>
      <c r="AM12" s="3">
        <v>746</v>
      </c>
      <c r="AN12" s="3">
        <v>1064</v>
      </c>
      <c r="AO12" s="3">
        <v>358</v>
      </c>
      <c r="AP12" s="4">
        <v>2521321.77</v>
      </c>
      <c r="AQ12" s="4">
        <v>1380644.13</v>
      </c>
      <c r="AR12" s="4">
        <v>835635.27</v>
      </c>
      <c r="AS12" s="4">
        <v>305042.37</v>
      </c>
      <c r="AT12" s="3">
        <v>6</v>
      </c>
      <c r="AU12" s="3">
        <v>15</v>
      </c>
      <c r="AV12" s="3">
        <v>9</v>
      </c>
      <c r="AW12" s="4">
        <v>33613.75</v>
      </c>
      <c r="AX12" s="4">
        <v>10728.98</v>
      </c>
      <c r="AY12" s="4">
        <v>15244.560000000001</v>
      </c>
      <c r="AZ12" s="4">
        <v>7640.21</v>
      </c>
      <c r="BA12" s="3">
        <v>1097</v>
      </c>
      <c r="BB12" s="3">
        <v>1632</v>
      </c>
      <c r="BC12" s="3">
        <v>595</v>
      </c>
      <c r="BD12" s="4">
        <v>3772896.1599999997</v>
      </c>
      <c r="BE12" s="4">
        <v>2009558.2799999998</v>
      </c>
      <c r="BF12" s="4">
        <v>1256995.57</v>
      </c>
      <c r="BG12" s="4">
        <v>506342.31</v>
      </c>
      <c r="BH12" s="3">
        <v>1103</v>
      </c>
      <c r="BI12" s="3">
        <v>1647</v>
      </c>
      <c r="BJ12" s="3">
        <v>604</v>
      </c>
      <c r="BK12" s="4">
        <v>3806509.9099999997</v>
      </c>
      <c r="BL12" s="4">
        <v>2020287.2599999998</v>
      </c>
      <c r="BM12" s="4">
        <v>1272240.1299999999</v>
      </c>
      <c r="BN12" s="4">
        <v>513982.52</v>
      </c>
      <c r="BO12" s="3">
        <v>7</v>
      </c>
      <c r="BP12" s="3">
        <v>16</v>
      </c>
      <c r="BQ12" s="3">
        <v>11</v>
      </c>
      <c r="BR12" s="4">
        <v>38512.870000000003</v>
      </c>
      <c r="BS12" s="4">
        <v>12517.15</v>
      </c>
      <c r="BT12" s="4">
        <v>16657.690000000002</v>
      </c>
      <c r="BU12" s="4">
        <v>9338.0300000000007</v>
      </c>
      <c r="BV12" s="3">
        <v>1173</v>
      </c>
      <c r="BW12" s="3">
        <v>1821</v>
      </c>
      <c r="BX12" s="3">
        <v>713</v>
      </c>
      <c r="BY12" s="4">
        <v>4113129.88</v>
      </c>
      <c r="BZ12" s="4">
        <v>2126801.12</v>
      </c>
      <c r="CA12" s="4">
        <v>1380138.22</v>
      </c>
      <c r="CB12" s="4">
        <v>606190.54</v>
      </c>
      <c r="CC12" s="3">
        <v>1180</v>
      </c>
      <c r="CD12" s="3">
        <v>1837</v>
      </c>
      <c r="CE12" s="3">
        <v>724</v>
      </c>
      <c r="CF12" s="4">
        <v>4151642.75</v>
      </c>
      <c r="CG12" s="4">
        <v>2139318.27</v>
      </c>
      <c r="CH12" s="4">
        <v>1396795.91</v>
      </c>
      <c r="CI12" s="4">
        <v>615528.57000000007</v>
      </c>
      <c r="CJ12" s="3">
        <v>5</v>
      </c>
      <c r="CK12" s="3">
        <v>12</v>
      </c>
      <c r="CL12" s="3">
        <v>7</v>
      </c>
      <c r="CM12" s="4">
        <v>26975.27</v>
      </c>
      <c r="CN12" s="4">
        <v>8940.82</v>
      </c>
      <c r="CO12" s="4">
        <v>12092.07</v>
      </c>
      <c r="CP12" s="4">
        <v>5942.38</v>
      </c>
      <c r="CQ12" s="3">
        <v>886</v>
      </c>
      <c r="CR12" s="3">
        <v>1309</v>
      </c>
      <c r="CS12" s="3">
        <v>472</v>
      </c>
      <c r="CT12" s="4">
        <v>3038403.39</v>
      </c>
      <c r="CU12" s="4">
        <v>1625709.98</v>
      </c>
      <c r="CV12" s="4">
        <v>1010928.97</v>
      </c>
      <c r="CW12" s="4">
        <v>401764.43999999994</v>
      </c>
      <c r="CX12" s="3">
        <v>891</v>
      </c>
      <c r="CY12" s="3">
        <v>1321</v>
      </c>
      <c r="CZ12" s="3">
        <v>479</v>
      </c>
      <c r="DA12" s="4">
        <v>3065378.6599999997</v>
      </c>
      <c r="DB12" s="4">
        <v>1634650.7999999998</v>
      </c>
      <c r="DC12" s="4">
        <v>1023021.04</v>
      </c>
      <c r="DD12" s="4">
        <v>407706.81999999995</v>
      </c>
      <c r="DE12" s="3">
        <v>5</v>
      </c>
      <c r="DF12" s="3">
        <v>12</v>
      </c>
      <c r="DG12" s="3">
        <v>7</v>
      </c>
      <c r="DH12" s="4">
        <v>26831.200000000001</v>
      </c>
      <c r="DI12" s="4">
        <v>8940.82</v>
      </c>
      <c r="DJ12" s="4">
        <v>11948</v>
      </c>
      <c r="DK12" s="4">
        <v>5942.38</v>
      </c>
      <c r="DL12" s="3">
        <v>858</v>
      </c>
      <c r="DM12" s="3">
        <v>1273</v>
      </c>
      <c r="DN12" s="3">
        <v>462</v>
      </c>
      <c r="DO12" s="4">
        <v>2946541.51</v>
      </c>
      <c r="DP12" s="4">
        <v>1572587.26</v>
      </c>
      <c r="DQ12" s="4">
        <v>980786.72</v>
      </c>
      <c r="DR12" s="4">
        <v>393167.52999999997</v>
      </c>
      <c r="DS12" s="3">
        <v>863</v>
      </c>
      <c r="DT12" s="3">
        <v>1285</v>
      </c>
      <c r="DU12" s="3">
        <v>469</v>
      </c>
      <c r="DV12" s="4">
        <v>2973372.7100000004</v>
      </c>
      <c r="DW12" s="4">
        <v>1581528.08</v>
      </c>
      <c r="DX12" s="4">
        <v>992734.72000000009</v>
      </c>
      <c r="DY12" s="4">
        <v>399109.91</v>
      </c>
      <c r="DZ12" s="3">
        <v>3</v>
      </c>
      <c r="EA12" s="3">
        <v>8</v>
      </c>
      <c r="EB12" s="3">
        <v>4</v>
      </c>
      <c r="EC12" s="4">
        <v>16325.96</v>
      </c>
      <c r="ED12" s="4">
        <v>5364.49</v>
      </c>
      <c r="EE12" s="4">
        <v>7565.82</v>
      </c>
      <c r="EF12" s="4">
        <v>3395.65</v>
      </c>
      <c r="EG12" s="3">
        <v>536</v>
      </c>
      <c r="EH12" s="3">
        <v>778</v>
      </c>
      <c r="EI12" s="3">
        <v>271</v>
      </c>
      <c r="EJ12" s="4">
        <v>1822607.82</v>
      </c>
      <c r="EK12" s="4">
        <v>987469.98</v>
      </c>
      <c r="EL12" s="4">
        <v>604382</v>
      </c>
      <c r="EM12" s="4">
        <v>230755.84</v>
      </c>
      <c r="EN12" s="3">
        <v>539</v>
      </c>
      <c r="EO12" s="3">
        <v>786</v>
      </c>
      <c r="EP12" s="3">
        <v>275</v>
      </c>
      <c r="EQ12" s="4">
        <v>1838933.78</v>
      </c>
      <c r="ER12" s="4">
        <v>992834.47</v>
      </c>
      <c r="ES12" s="4">
        <v>611947.81999999995</v>
      </c>
      <c r="ET12" s="4">
        <v>234151.49</v>
      </c>
      <c r="EU12" s="3">
        <v>5</v>
      </c>
      <c r="EV12" s="3">
        <v>11</v>
      </c>
      <c r="EW12" s="3">
        <v>7</v>
      </c>
      <c r="EX12" s="4">
        <v>26259.84</v>
      </c>
      <c r="EY12" s="4">
        <v>8940.82</v>
      </c>
      <c r="EZ12" s="4">
        <v>11376.640000000001</v>
      </c>
      <c r="FA12" s="4">
        <v>5942.38</v>
      </c>
      <c r="FB12" s="3">
        <v>834</v>
      </c>
      <c r="FC12" s="3">
        <v>1265</v>
      </c>
      <c r="FD12" s="3">
        <v>477</v>
      </c>
      <c r="FE12" s="4">
        <v>2893138.88</v>
      </c>
      <c r="FF12" s="4">
        <v>1520640.0999999999</v>
      </c>
      <c r="FG12" s="4">
        <v>966759.27</v>
      </c>
      <c r="FH12" s="4">
        <v>405739.51</v>
      </c>
      <c r="FI12" s="3">
        <v>839</v>
      </c>
      <c r="FJ12" s="3">
        <v>1276</v>
      </c>
      <c r="FK12" s="3">
        <v>484</v>
      </c>
      <c r="FL12" s="4">
        <v>2919398.72</v>
      </c>
      <c r="FM12" s="4">
        <v>1529580.92</v>
      </c>
      <c r="FN12" s="4">
        <v>978135.91</v>
      </c>
      <c r="FO12" s="4">
        <v>411681.89</v>
      </c>
      <c r="FP12" s="3">
        <v>5</v>
      </c>
      <c r="FQ12" s="3">
        <v>10</v>
      </c>
      <c r="FR12" s="3">
        <v>7</v>
      </c>
      <c r="FS12" s="4">
        <v>25489.79</v>
      </c>
      <c r="FT12" s="4">
        <v>8940.82</v>
      </c>
      <c r="FU12" s="4">
        <v>10606.59</v>
      </c>
      <c r="FV12" s="4">
        <v>5942.38</v>
      </c>
      <c r="FW12" s="3">
        <v>775</v>
      </c>
      <c r="FX12" s="3">
        <v>1212</v>
      </c>
      <c r="FY12" s="3">
        <v>481</v>
      </c>
      <c r="FZ12" s="4">
        <v>2727997.75</v>
      </c>
      <c r="GA12" s="4">
        <v>1402584.9</v>
      </c>
      <c r="GB12" s="4">
        <v>916493.28999999992</v>
      </c>
      <c r="GC12" s="4">
        <v>408919.56</v>
      </c>
      <c r="GD12" s="3">
        <v>780</v>
      </c>
      <c r="GE12" s="3">
        <v>1222</v>
      </c>
      <c r="GF12" s="3">
        <v>488</v>
      </c>
      <c r="GG12" s="4">
        <v>2753487.54</v>
      </c>
      <c r="GH12" s="4">
        <v>1411525.7200000002</v>
      </c>
      <c r="GI12" s="4">
        <v>927099.87999999989</v>
      </c>
      <c r="GJ12" s="4">
        <v>414861.94</v>
      </c>
      <c r="GK12" s="3">
        <v>5</v>
      </c>
      <c r="GL12" s="3">
        <v>11</v>
      </c>
      <c r="GM12" s="3">
        <v>7</v>
      </c>
      <c r="GN12" s="4">
        <v>26212.59</v>
      </c>
      <c r="GO12" s="4">
        <v>8940.82</v>
      </c>
      <c r="GP12" s="4">
        <v>11329.390000000001</v>
      </c>
      <c r="GQ12" s="4">
        <v>5942.38</v>
      </c>
      <c r="GR12" s="3">
        <v>851</v>
      </c>
      <c r="GS12" s="3">
        <v>1280</v>
      </c>
      <c r="GT12" s="3">
        <v>477</v>
      </c>
      <c r="GU12" s="4">
        <v>2941911.3299999996</v>
      </c>
      <c r="GV12" s="4">
        <v>1554679.3699999999</v>
      </c>
      <c r="GW12" s="4">
        <v>981384.64999999991</v>
      </c>
      <c r="GX12" s="4">
        <v>405847.31</v>
      </c>
      <c r="GY12" s="3">
        <v>856</v>
      </c>
      <c r="GZ12" s="3">
        <v>1291</v>
      </c>
      <c r="HA12" s="3">
        <v>484</v>
      </c>
      <c r="HB12" s="4">
        <v>2968123.92</v>
      </c>
      <c r="HC12" s="4">
        <v>1563620.19</v>
      </c>
      <c r="HD12" s="4">
        <v>992714.03999999992</v>
      </c>
      <c r="HE12" s="4">
        <v>411789.69</v>
      </c>
      <c r="HF12" s="3">
        <v>4</v>
      </c>
      <c r="HG12" s="3">
        <v>12</v>
      </c>
      <c r="HH12" s="3">
        <v>7</v>
      </c>
      <c r="HI12" s="4">
        <v>25111.94</v>
      </c>
      <c r="HJ12" s="4">
        <v>7152.65</v>
      </c>
      <c r="HK12" s="4">
        <v>12016.91</v>
      </c>
      <c r="HL12" s="4">
        <v>5942.38</v>
      </c>
      <c r="HM12" s="3">
        <v>869</v>
      </c>
      <c r="HN12" s="3">
        <v>1287</v>
      </c>
      <c r="HO12" s="3">
        <v>467</v>
      </c>
      <c r="HP12" s="4">
        <v>2983105.24</v>
      </c>
      <c r="HQ12" s="4">
        <v>1593245.93</v>
      </c>
      <c r="HR12" s="4">
        <v>992393.32000000007</v>
      </c>
      <c r="HS12" s="4">
        <v>397465.99</v>
      </c>
      <c r="HT12" s="3">
        <v>873</v>
      </c>
      <c r="HU12" s="3">
        <v>1299</v>
      </c>
      <c r="HV12" s="3">
        <v>474</v>
      </c>
      <c r="HW12" s="4">
        <v>3008217.18</v>
      </c>
      <c r="HX12" s="4">
        <v>1600398.58</v>
      </c>
      <c r="HY12" s="4">
        <v>1004410.23</v>
      </c>
      <c r="HZ12" s="4">
        <v>403408.37</v>
      </c>
      <c r="IA12" s="3">
        <v>0</v>
      </c>
      <c r="IB12" s="3">
        <v>6</v>
      </c>
      <c r="IC12" s="3">
        <v>2</v>
      </c>
      <c r="ID12" s="4">
        <v>6206.6400000000158</v>
      </c>
      <c r="IE12" s="4">
        <v>0</v>
      </c>
      <c r="IF12" s="4">
        <v>4508.8000000000138</v>
      </c>
      <c r="IG12" s="4">
        <v>1697.840000000002</v>
      </c>
      <c r="IH12" s="3">
        <v>261</v>
      </c>
      <c r="II12" s="3">
        <v>342</v>
      </c>
      <c r="IJ12" s="3">
        <v>95</v>
      </c>
      <c r="IK12" s="4">
        <v>848648.35000000184</v>
      </c>
      <c r="IL12" s="4">
        <v>491283.91000000201</v>
      </c>
      <c r="IM12" s="4">
        <v>276178.81000000006</v>
      </c>
      <c r="IN12" s="4">
        <v>81185.629999999728</v>
      </c>
      <c r="IO12" s="3">
        <v>261</v>
      </c>
      <c r="IP12" s="3">
        <v>348</v>
      </c>
      <c r="IQ12" s="3">
        <v>97</v>
      </c>
      <c r="IR12" s="4">
        <v>854854.99000000185</v>
      </c>
      <c r="IS12" s="4">
        <v>491283.91000000201</v>
      </c>
      <c r="IT12" s="4">
        <v>280687.61000000004</v>
      </c>
      <c r="IU12" s="4">
        <v>82883.469999999725</v>
      </c>
      <c r="IV12" s="3">
        <v>60</v>
      </c>
      <c r="IW12" s="3">
        <v>130</v>
      </c>
      <c r="IX12" s="3">
        <v>77</v>
      </c>
      <c r="IY12" s="4">
        <v>304147.46000000008</v>
      </c>
      <c r="IZ12" s="4">
        <v>108332.30000000002</v>
      </c>
      <c r="JA12" s="4">
        <v>130448.94000000003</v>
      </c>
      <c r="JB12" s="4">
        <v>65366.22</v>
      </c>
      <c r="JC12" s="3">
        <v>9453</v>
      </c>
      <c r="JD12" s="3">
        <v>14059</v>
      </c>
      <c r="JE12" s="3">
        <v>5129</v>
      </c>
      <c r="JF12" s="4">
        <v>32506734.490000002</v>
      </c>
      <c r="JG12" s="4">
        <v>17316552.900000002</v>
      </c>
      <c r="JH12" s="4">
        <v>10825332.140000001</v>
      </c>
      <c r="JI12" s="4">
        <v>4364849.4499999993</v>
      </c>
      <c r="JJ12" s="3">
        <v>9513</v>
      </c>
      <c r="JK12" s="3">
        <v>14189</v>
      </c>
      <c r="JL12" s="3">
        <v>5206</v>
      </c>
      <c r="JM12" s="4">
        <v>32810881.950000003</v>
      </c>
      <c r="JN12" s="4">
        <v>17424885.200000003</v>
      </c>
      <c r="JO12" s="4">
        <v>10955781.08</v>
      </c>
      <c r="JP12" s="4">
        <v>4430215.67</v>
      </c>
    </row>
    <row r="13" spans="1:276">
      <c r="A13" s="6">
        <f t="shared" si="13"/>
        <v>110044</v>
      </c>
      <c r="B13" s="6" t="str">
        <f t="shared" si="13"/>
        <v>койгор</v>
      </c>
      <c r="C13" s="5" t="s">
        <v>15</v>
      </c>
      <c r="D13" s="3">
        <v>3</v>
      </c>
      <c r="E13" s="3">
        <v>4</v>
      </c>
      <c r="F13" s="3">
        <v>4</v>
      </c>
      <c r="G13" s="4">
        <v>8915.07</v>
      </c>
      <c r="H13" s="4">
        <v>5364.49</v>
      </c>
      <c r="I13" s="4">
        <v>154.93</v>
      </c>
      <c r="J13" s="4">
        <v>3395.65</v>
      </c>
      <c r="K13" s="3">
        <v>330</v>
      </c>
      <c r="L13" s="3">
        <v>561</v>
      </c>
      <c r="M13" s="3">
        <v>250</v>
      </c>
      <c r="N13" s="4">
        <v>893956.35</v>
      </c>
      <c r="O13" s="4">
        <v>584318.01</v>
      </c>
      <c r="P13" s="4">
        <v>97410.34</v>
      </c>
      <c r="Q13" s="4">
        <v>212228</v>
      </c>
      <c r="R13" s="3">
        <v>333</v>
      </c>
      <c r="S13" s="3">
        <v>565</v>
      </c>
      <c r="T13" s="3">
        <v>254</v>
      </c>
      <c r="U13" s="4">
        <v>902871.42</v>
      </c>
      <c r="V13" s="4">
        <v>589682.5</v>
      </c>
      <c r="W13" s="4">
        <v>97565.26999999999</v>
      </c>
      <c r="X13" s="4">
        <v>215623.65</v>
      </c>
      <c r="Y13" s="3">
        <v>4</v>
      </c>
      <c r="Z13" s="3">
        <v>6</v>
      </c>
      <c r="AA13" s="3">
        <v>5</v>
      </c>
      <c r="AB13" s="4">
        <v>11629.6</v>
      </c>
      <c r="AC13" s="4">
        <v>7152.65</v>
      </c>
      <c r="AD13" s="4">
        <v>232.39</v>
      </c>
      <c r="AE13" s="4">
        <v>4244.5600000000004</v>
      </c>
      <c r="AF13" s="3">
        <v>439</v>
      </c>
      <c r="AG13" s="3">
        <v>746</v>
      </c>
      <c r="AH13" s="3">
        <v>332</v>
      </c>
      <c r="AI13" s="4">
        <v>1188691.98</v>
      </c>
      <c r="AJ13" s="4">
        <v>777320.02</v>
      </c>
      <c r="AK13" s="4">
        <v>129533.18</v>
      </c>
      <c r="AL13" s="4">
        <v>281838.78000000003</v>
      </c>
      <c r="AM13" s="3">
        <v>443</v>
      </c>
      <c r="AN13" s="3">
        <v>752</v>
      </c>
      <c r="AO13" s="3">
        <v>337</v>
      </c>
      <c r="AP13" s="4">
        <v>1200321.58</v>
      </c>
      <c r="AQ13" s="4">
        <v>784472.67</v>
      </c>
      <c r="AR13" s="4">
        <v>129765.56999999999</v>
      </c>
      <c r="AS13" s="4">
        <v>286083.34000000003</v>
      </c>
      <c r="AT13" s="3">
        <v>6</v>
      </c>
      <c r="AU13" s="3">
        <v>10</v>
      </c>
      <c r="AV13" s="3">
        <v>9</v>
      </c>
      <c r="AW13" s="4">
        <v>18756.5</v>
      </c>
      <c r="AX13" s="4">
        <v>10728.98</v>
      </c>
      <c r="AY13" s="4">
        <v>387.31</v>
      </c>
      <c r="AZ13" s="4">
        <v>7640.21</v>
      </c>
      <c r="BA13" s="3">
        <v>756</v>
      </c>
      <c r="BB13" s="3">
        <v>1285</v>
      </c>
      <c r="BC13" s="3">
        <v>572</v>
      </c>
      <c r="BD13" s="4">
        <v>2047320.6099999999</v>
      </c>
      <c r="BE13" s="4">
        <v>1338619.44</v>
      </c>
      <c r="BF13" s="4">
        <v>223123.51</v>
      </c>
      <c r="BG13" s="4">
        <v>485577.66</v>
      </c>
      <c r="BH13" s="3">
        <v>762</v>
      </c>
      <c r="BI13" s="3">
        <v>1295</v>
      </c>
      <c r="BJ13" s="3">
        <v>581</v>
      </c>
      <c r="BK13" s="4">
        <v>2066077.1099999999</v>
      </c>
      <c r="BL13" s="4">
        <v>1349348.42</v>
      </c>
      <c r="BM13" s="4">
        <v>223510.82</v>
      </c>
      <c r="BN13" s="4">
        <v>493217.87</v>
      </c>
      <c r="BO13" s="3">
        <v>7</v>
      </c>
      <c r="BP13" s="3">
        <v>12</v>
      </c>
      <c r="BQ13" s="3">
        <v>11</v>
      </c>
      <c r="BR13" s="4">
        <v>22319.96</v>
      </c>
      <c r="BS13" s="4">
        <v>12517.15</v>
      </c>
      <c r="BT13" s="4">
        <v>464.78</v>
      </c>
      <c r="BU13" s="4">
        <v>9338.0300000000007</v>
      </c>
      <c r="BV13" s="3">
        <v>920</v>
      </c>
      <c r="BW13" s="3">
        <v>1564</v>
      </c>
      <c r="BX13" s="3">
        <v>696</v>
      </c>
      <c r="BY13" s="4">
        <v>2491418.7599999998</v>
      </c>
      <c r="BZ13" s="4">
        <v>1629007.79</v>
      </c>
      <c r="CA13" s="4">
        <v>271568.21999999997</v>
      </c>
      <c r="CB13" s="4">
        <v>590842.75</v>
      </c>
      <c r="CC13" s="3">
        <v>927</v>
      </c>
      <c r="CD13" s="3">
        <v>1576</v>
      </c>
      <c r="CE13" s="3">
        <v>707</v>
      </c>
      <c r="CF13" s="4">
        <v>2513738.7199999997</v>
      </c>
      <c r="CG13" s="4">
        <v>1641524.94</v>
      </c>
      <c r="CH13" s="4">
        <v>272033</v>
      </c>
      <c r="CI13" s="4">
        <v>600180.78</v>
      </c>
      <c r="CJ13" s="3">
        <v>5</v>
      </c>
      <c r="CK13" s="3">
        <v>8</v>
      </c>
      <c r="CL13" s="3">
        <v>7</v>
      </c>
      <c r="CM13" s="4">
        <v>15193.05</v>
      </c>
      <c r="CN13" s="4">
        <v>8940.82</v>
      </c>
      <c r="CO13" s="4">
        <v>309.85000000000002</v>
      </c>
      <c r="CP13" s="4">
        <v>5942.38</v>
      </c>
      <c r="CQ13" s="3">
        <v>597</v>
      </c>
      <c r="CR13" s="3">
        <v>1015</v>
      </c>
      <c r="CS13" s="3">
        <v>452</v>
      </c>
      <c r="CT13" s="4">
        <v>1617034.15</v>
      </c>
      <c r="CU13" s="4">
        <v>1057084.3999999999</v>
      </c>
      <c r="CV13" s="4">
        <v>176241.53</v>
      </c>
      <c r="CW13" s="4">
        <v>383708.22</v>
      </c>
      <c r="CX13" s="3">
        <v>602</v>
      </c>
      <c r="CY13" s="3">
        <v>1023</v>
      </c>
      <c r="CZ13" s="3">
        <v>459</v>
      </c>
      <c r="DA13" s="4">
        <v>1632227.2000000002</v>
      </c>
      <c r="DB13" s="4">
        <v>1066025.22</v>
      </c>
      <c r="DC13" s="4">
        <v>176551.38</v>
      </c>
      <c r="DD13" s="4">
        <v>389650.6</v>
      </c>
      <c r="DE13" s="3">
        <v>5</v>
      </c>
      <c r="DF13" s="3">
        <v>8</v>
      </c>
      <c r="DG13" s="3">
        <v>7</v>
      </c>
      <c r="DH13" s="4">
        <v>15193.05</v>
      </c>
      <c r="DI13" s="4">
        <v>8940.82</v>
      </c>
      <c r="DJ13" s="4">
        <v>309.85000000000002</v>
      </c>
      <c r="DK13" s="4">
        <v>5942.38</v>
      </c>
      <c r="DL13" s="3">
        <v>587</v>
      </c>
      <c r="DM13" s="3">
        <v>998</v>
      </c>
      <c r="DN13" s="3">
        <v>444</v>
      </c>
      <c r="DO13" s="4">
        <v>1589584.43</v>
      </c>
      <c r="DP13" s="4">
        <v>1039377.8</v>
      </c>
      <c r="DQ13" s="4">
        <v>173289.7</v>
      </c>
      <c r="DR13" s="4">
        <v>376916.93</v>
      </c>
      <c r="DS13" s="3">
        <v>592</v>
      </c>
      <c r="DT13" s="3">
        <v>1006</v>
      </c>
      <c r="DU13" s="3">
        <v>451</v>
      </c>
      <c r="DV13" s="4">
        <v>1604777.48</v>
      </c>
      <c r="DW13" s="4">
        <v>1048318.62</v>
      </c>
      <c r="DX13" s="4">
        <v>173599.55000000002</v>
      </c>
      <c r="DY13" s="4">
        <v>382859.31</v>
      </c>
      <c r="DZ13" s="3">
        <v>3</v>
      </c>
      <c r="EA13" s="3">
        <v>5</v>
      </c>
      <c r="EB13" s="3">
        <v>4</v>
      </c>
      <c r="EC13" s="4">
        <v>8953.7999999999993</v>
      </c>
      <c r="ED13" s="4">
        <v>5364.49</v>
      </c>
      <c r="EE13" s="4">
        <v>193.66</v>
      </c>
      <c r="EF13" s="4">
        <v>3395.65</v>
      </c>
      <c r="EG13" s="3">
        <v>341</v>
      </c>
      <c r="EH13" s="3">
        <v>580</v>
      </c>
      <c r="EI13" s="3">
        <v>258</v>
      </c>
      <c r="EJ13" s="4">
        <v>923524.02</v>
      </c>
      <c r="EK13" s="4">
        <v>603795.28</v>
      </c>
      <c r="EL13" s="4">
        <v>100709.44</v>
      </c>
      <c r="EM13" s="4">
        <v>219019.3</v>
      </c>
      <c r="EN13" s="3">
        <v>344</v>
      </c>
      <c r="EO13" s="3">
        <v>585</v>
      </c>
      <c r="EP13" s="3">
        <v>262</v>
      </c>
      <c r="EQ13" s="4">
        <v>932477.82</v>
      </c>
      <c r="ER13" s="4">
        <v>609159.77</v>
      </c>
      <c r="ES13" s="4">
        <v>100903.1</v>
      </c>
      <c r="ET13" s="4">
        <v>222414.94999999998</v>
      </c>
      <c r="EU13" s="3">
        <v>5</v>
      </c>
      <c r="EV13" s="3">
        <v>8</v>
      </c>
      <c r="EW13" s="3">
        <v>7</v>
      </c>
      <c r="EX13" s="4">
        <v>15193.05</v>
      </c>
      <c r="EY13" s="4">
        <v>8940.82</v>
      </c>
      <c r="EZ13" s="4">
        <v>309.85000000000002</v>
      </c>
      <c r="FA13" s="4">
        <v>5942.38</v>
      </c>
      <c r="FB13" s="3">
        <v>611</v>
      </c>
      <c r="FC13" s="3">
        <v>1039</v>
      </c>
      <c r="FD13" s="3">
        <v>462</v>
      </c>
      <c r="FE13" s="4">
        <v>1654479.8</v>
      </c>
      <c r="FF13" s="4">
        <v>1081873.6499999999</v>
      </c>
      <c r="FG13" s="4">
        <v>180408.81</v>
      </c>
      <c r="FH13" s="4">
        <v>392197.34</v>
      </c>
      <c r="FI13" s="3">
        <v>616</v>
      </c>
      <c r="FJ13" s="3">
        <v>1047</v>
      </c>
      <c r="FK13" s="3">
        <v>469</v>
      </c>
      <c r="FL13" s="4">
        <v>1669672.8499999999</v>
      </c>
      <c r="FM13" s="4">
        <v>1090814.47</v>
      </c>
      <c r="FN13" s="4">
        <v>180718.66</v>
      </c>
      <c r="FO13" s="4">
        <v>398139.72000000003</v>
      </c>
      <c r="FP13" s="3">
        <v>5</v>
      </c>
      <c r="FQ13" s="3">
        <v>8</v>
      </c>
      <c r="FR13" s="3">
        <v>7</v>
      </c>
      <c r="FS13" s="4">
        <v>15193.05</v>
      </c>
      <c r="FT13" s="4">
        <v>8940.82</v>
      </c>
      <c r="FU13" s="4">
        <v>309.85000000000002</v>
      </c>
      <c r="FV13" s="4">
        <v>5942.38</v>
      </c>
      <c r="FW13" s="3">
        <v>621</v>
      </c>
      <c r="FX13" s="3">
        <v>1055</v>
      </c>
      <c r="FY13" s="3">
        <v>470</v>
      </c>
      <c r="FZ13" s="4">
        <v>1681755.9100000001</v>
      </c>
      <c r="GA13" s="4">
        <v>1099580.26</v>
      </c>
      <c r="GB13" s="4">
        <v>183187.01</v>
      </c>
      <c r="GC13" s="4">
        <v>398988.64</v>
      </c>
      <c r="GD13" s="3">
        <v>626</v>
      </c>
      <c r="GE13" s="3">
        <v>1063</v>
      </c>
      <c r="GF13" s="3">
        <v>477</v>
      </c>
      <c r="GG13" s="4">
        <v>1696948.9600000002</v>
      </c>
      <c r="GH13" s="4">
        <v>1108521.08</v>
      </c>
      <c r="GI13" s="4">
        <v>183496.86000000002</v>
      </c>
      <c r="GJ13" s="4">
        <v>404931.02</v>
      </c>
      <c r="GK13" s="3">
        <v>5</v>
      </c>
      <c r="GL13" s="3">
        <v>8</v>
      </c>
      <c r="GM13" s="3">
        <v>7</v>
      </c>
      <c r="GN13" s="4">
        <v>15193.05</v>
      </c>
      <c r="GO13" s="4">
        <v>8940.82</v>
      </c>
      <c r="GP13" s="4">
        <v>309.85000000000002</v>
      </c>
      <c r="GQ13" s="4">
        <v>5942.38</v>
      </c>
      <c r="GR13" s="3">
        <v>608</v>
      </c>
      <c r="GS13" s="3">
        <v>1033</v>
      </c>
      <c r="GT13" s="3">
        <v>460</v>
      </c>
      <c r="GU13" s="4">
        <v>1646428.18</v>
      </c>
      <c r="GV13" s="4">
        <v>1076561.67</v>
      </c>
      <c r="GW13" s="4">
        <v>179366.99</v>
      </c>
      <c r="GX13" s="4">
        <v>390499.52</v>
      </c>
      <c r="GY13" s="3">
        <v>613</v>
      </c>
      <c r="GZ13" s="3">
        <v>1041</v>
      </c>
      <c r="HA13" s="3">
        <v>467</v>
      </c>
      <c r="HB13" s="4">
        <v>1661621.23</v>
      </c>
      <c r="HC13" s="4">
        <v>1085502.49</v>
      </c>
      <c r="HD13" s="4">
        <v>179676.84</v>
      </c>
      <c r="HE13" s="4">
        <v>396441.9</v>
      </c>
      <c r="HF13" s="3">
        <v>4</v>
      </c>
      <c r="HG13" s="3">
        <v>8</v>
      </c>
      <c r="HH13" s="3">
        <v>7</v>
      </c>
      <c r="HI13" s="4">
        <v>13404.880000000001</v>
      </c>
      <c r="HJ13" s="4">
        <v>7152.65</v>
      </c>
      <c r="HK13" s="4">
        <v>309.85000000000002</v>
      </c>
      <c r="HL13" s="4">
        <v>5942.38</v>
      </c>
      <c r="HM13" s="3">
        <v>592</v>
      </c>
      <c r="HN13" s="3">
        <v>1006</v>
      </c>
      <c r="HO13" s="3">
        <v>448</v>
      </c>
      <c r="HP13" s="4">
        <v>1603222.47</v>
      </c>
      <c r="HQ13" s="4">
        <v>1048231.1</v>
      </c>
      <c r="HR13" s="4">
        <v>174678.79</v>
      </c>
      <c r="HS13" s="4">
        <v>380312.58</v>
      </c>
      <c r="HT13" s="3">
        <v>596</v>
      </c>
      <c r="HU13" s="3">
        <v>1014</v>
      </c>
      <c r="HV13" s="3">
        <v>455</v>
      </c>
      <c r="HW13" s="4">
        <v>1616627.35</v>
      </c>
      <c r="HX13" s="4">
        <v>1055383.75</v>
      </c>
      <c r="HY13" s="4">
        <v>174988.64</v>
      </c>
      <c r="HZ13" s="4">
        <v>386254.96</v>
      </c>
      <c r="IA13" s="3">
        <v>0</v>
      </c>
      <c r="IB13" s="3">
        <v>3</v>
      </c>
      <c r="IC13" s="3">
        <v>2</v>
      </c>
      <c r="ID13" s="4">
        <v>1814.0300000000025</v>
      </c>
      <c r="IE13" s="4">
        <v>0</v>
      </c>
      <c r="IF13" s="4">
        <v>116.19000000000062</v>
      </c>
      <c r="IG13" s="4">
        <v>1697.840000000002</v>
      </c>
      <c r="IH13" s="3">
        <v>113</v>
      </c>
      <c r="II13" s="3">
        <v>194</v>
      </c>
      <c r="IJ13" s="3">
        <v>85</v>
      </c>
      <c r="IK13" s="4">
        <v>305927.76000000129</v>
      </c>
      <c r="IL13" s="4">
        <v>200084.65000000189</v>
      </c>
      <c r="IM13" s="4">
        <v>33685.579999999638</v>
      </c>
      <c r="IN13" s="4">
        <v>72157.529999999737</v>
      </c>
      <c r="IO13" s="3">
        <v>113</v>
      </c>
      <c r="IP13" s="3">
        <v>197</v>
      </c>
      <c r="IQ13" s="3">
        <v>87</v>
      </c>
      <c r="IR13" s="4">
        <v>307741.79000000126</v>
      </c>
      <c r="IS13" s="4">
        <v>200084.65000000189</v>
      </c>
      <c r="IT13" s="4">
        <v>33801.76999999964</v>
      </c>
      <c r="IU13" s="4">
        <v>73855.369999999733</v>
      </c>
      <c r="IV13" s="3">
        <v>52</v>
      </c>
      <c r="IW13" s="3">
        <v>88</v>
      </c>
      <c r="IX13" s="3">
        <v>77</v>
      </c>
      <c r="IY13" s="4">
        <v>161759.09000000003</v>
      </c>
      <c r="IZ13" s="4">
        <v>92984.510000000009</v>
      </c>
      <c r="JA13" s="4">
        <v>3408.3599999999997</v>
      </c>
      <c r="JB13" s="4">
        <v>65366.22</v>
      </c>
      <c r="JC13" s="3">
        <v>6515</v>
      </c>
      <c r="JD13" s="3">
        <v>11076</v>
      </c>
      <c r="JE13" s="3">
        <v>4929</v>
      </c>
      <c r="JF13" s="4">
        <v>17643344.420000002</v>
      </c>
      <c r="JG13" s="4">
        <v>11535854.070000002</v>
      </c>
      <c r="JH13" s="4">
        <v>1923203.0999999996</v>
      </c>
      <c r="JI13" s="4">
        <v>4184287.2499999995</v>
      </c>
      <c r="JJ13" s="3">
        <v>6567</v>
      </c>
      <c r="JK13" s="3">
        <v>11164</v>
      </c>
      <c r="JL13" s="3">
        <v>5006</v>
      </c>
      <c r="JM13" s="4">
        <v>17805103.510000002</v>
      </c>
      <c r="JN13" s="4">
        <v>11628838.580000002</v>
      </c>
      <c r="JO13" s="4">
        <v>1926611.4599999997</v>
      </c>
      <c r="JP13" s="4">
        <v>4249653.47</v>
      </c>
    </row>
    <row r="14" spans="1:276">
      <c r="A14" s="6">
        <f t="shared" si="13"/>
        <v>110044</v>
      </c>
      <c r="B14" s="6" t="str">
        <f t="shared" si="13"/>
        <v>койгор</v>
      </c>
      <c r="C14" s="5" t="s">
        <v>14</v>
      </c>
      <c r="D14" s="3" t="s">
        <v>5</v>
      </c>
      <c r="E14" s="3"/>
      <c r="F14" s="3" t="s">
        <v>5</v>
      </c>
      <c r="G14" s="4">
        <v>4392.92</v>
      </c>
      <c r="H14" s="4" t="s">
        <v>5</v>
      </c>
      <c r="I14" s="4">
        <v>4392.92</v>
      </c>
      <c r="J14" s="4" t="s">
        <v>5</v>
      </c>
      <c r="K14" s="3" t="s">
        <v>5</v>
      </c>
      <c r="L14" s="3"/>
      <c r="M14" s="3" t="s">
        <v>5</v>
      </c>
      <c r="N14" s="4">
        <v>314503.21000000002</v>
      </c>
      <c r="O14" s="4" t="s">
        <v>5</v>
      </c>
      <c r="P14" s="4">
        <v>314503.21000000002</v>
      </c>
      <c r="Q14" s="4" t="s">
        <v>5</v>
      </c>
      <c r="R14" s="3" t="s">
        <v>5</v>
      </c>
      <c r="S14" s="3">
        <v>0</v>
      </c>
      <c r="T14" s="3" t="s">
        <v>5</v>
      </c>
      <c r="U14" s="4">
        <v>318896.13</v>
      </c>
      <c r="V14" s="4" t="s">
        <v>5</v>
      </c>
      <c r="W14" s="4">
        <v>318896.13</v>
      </c>
      <c r="X14" s="4" t="s">
        <v>5</v>
      </c>
      <c r="Y14" s="3" t="s">
        <v>5</v>
      </c>
      <c r="Z14" s="3"/>
      <c r="AA14" s="3" t="s">
        <v>5</v>
      </c>
      <c r="AB14" s="4">
        <v>6002.56</v>
      </c>
      <c r="AC14" s="4" t="s">
        <v>5</v>
      </c>
      <c r="AD14" s="4">
        <v>6002.56</v>
      </c>
      <c r="AE14" s="4" t="s">
        <v>5</v>
      </c>
      <c r="AF14" s="3" t="s">
        <v>5</v>
      </c>
      <c r="AG14" s="3"/>
      <c r="AH14" s="3" t="s">
        <v>5</v>
      </c>
      <c r="AI14" s="4">
        <v>418190.11</v>
      </c>
      <c r="AJ14" s="4" t="s">
        <v>5</v>
      </c>
      <c r="AK14" s="4">
        <v>418190.11</v>
      </c>
      <c r="AL14" s="4" t="s">
        <v>5</v>
      </c>
      <c r="AM14" s="3" t="s">
        <v>5</v>
      </c>
      <c r="AN14" s="3">
        <v>0</v>
      </c>
      <c r="AO14" s="3" t="s">
        <v>5</v>
      </c>
      <c r="AP14" s="4">
        <v>424192.67</v>
      </c>
      <c r="AQ14" s="4" t="s">
        <v>5</v>
      </c>
      <c r="AR14" s="4">
        <v>424192.67</v>
      </c>
      <c r="AS14" s="4" t="s">
        <v>5</v>
      </c>
      <c r="AT14" s="3" t="s">
        <v>5</v>
      </c>
      <c r="AU14" s="3"/>
      <c r="AV14" s="3" t="s">
        <v>5</v>
      </c>
      <c r="AW14" s="4">
        <v>10343.200000000001</v>
      </c>
      <c r="AX14" s="4" t="s">
        <v>5</v>
      </c>
      <c r="AY14" s="4">
        <v>10343.200000000001</v>
      </c>
      <c r="AZ14" s="4" t="s">
        <v>5</v>
      </c>
      <c r="BA14" s="3" t="s">
        <v>5</v>
      </c>
      <c r="BB14" s="3"/>
      <c r="BC14" s="3" t="s">
        <v>5</v>
      </c>
      <c r="BD14" s="4">
        <v>720596.64</v>
      </c>
      <c r="BE14" s="4" t="s">
        <v>5</v>
      </c>
      <c r="BF14" s="4">
        <v>720596.64</v>
      </c>
      <c r="BG14" s="4" t="s">
        <v>5</v>
      </c>
      <c r="BH14" s="3" t="s">
        <v>5</v>
      </c>
      <c r="BI14" s="3">
        <v>0</v>
      </c>
      <c r="BJ14" s="3" t="s">
        <v>5</v>
      </c>
      <c r="BK14" s="4">
        <v>730939.84</v>
      </c>
      <c r="BL14" s="4" t="s">
        <v>5</v>
      </c>
      <c r="BM14" s="4">
        <v>730939.84</v>
      </c>
      <c r="BN14" s="4" t="s">
        <v>5</v>
      </c>
      <c r="BO14" s="3" t="s">
        <v>5</v>
      </c>
      <c r="BP14" s="3"/>
      <c r="BQ14" s="3" t="s">
        <v>5</v>
      </c>
      <c r="BR14" s="4">
        <v>12581.67</v>
      </c>
      <c r="BS14" s="4" t="s">
        <v>5</v>
      </c>
      <c r="BT14" s="4">
        <v>12581.67</v>
      </c>
      <c r="BU14" s="4" t="s">
        <v>5</v>
      </c>
      <c r="BV14" s="3" t="s">
        <v>5</v>
      </c>
      <c r="BW14" s="3"/>
      <c r="BX14" s="3" t="s">
        <v>5</v>
      </c>
      <c r="BY14" s="4">
        <v>876547.57</v>
      </c>
      <c r="BZ14" s="4" t="s">
        <v>5</v>
      </c>
      <c r="CA14" s="4">
        <v>876547.57</v>
      </c>
      <c r="CB14" s="4" t="s">
        <v>5</v>
      </c>
      <c r="CC14" s="3" t="s">
        <v>5</v>
      </c>
      <c r="CD14" s="3">
        <v>0</v>
      </c>
      <c r="CE14" s="3" t="s">
        <v>5</v>
      </c>
      <c r="CF14" s="4">
        <v>889129.24</v>
      </c>
      <c r="CG14" s="4" t="s">
        <v>5</v>
      </c>
      <c r="CH14" s="4">
        <v>889129.24</v>
      </c>
      <c r="CI14" s="4" t="s">
        <v>5</v>
      </c>
      <c r="CJ14" s="3" t="s">
        <v>5</v>
      </c>
      <c r="CK14" s="3"/>
      <c r="CL14" s="3" t="s">
        <v>5</v>
      </c>
      <c r="CM14" s="4">
        <v>8170.98</v>
      </c>
      <c r="CN14" s="4" t="s">
        <v>5</v>
      </c>
      <c r="CO14" s="4">
        <v>8170.98</v>
      </c>
      <c r="CP14" s="4" t="s">
        <v>5</v>
      </c>
      <c r="CQ14" s="3" t="s">
        <v>5</v>
      </c>
      <c r="CR14" s="3"/>
      <c r="CS14" s="3" t="s">
        <v>5</v>
      </c>
      <c r="CT14" s="4">
        <v>569261.01</v>
      </c>
      <c r="CU14" s="4" t="s">
        <v>5</v>
      </c>
      <c r="CV14" s="4">
        <v>569261.01</v>
      </c>
      <c r="CW14" s="4" t="s">
        <v>5</v>
      </c>
      <c r="CX14" s="3" t="s">
        <v>5</v>
      </c>
      <c r="CY14" s="3">
        <v>0</v>
      </c>
      <c r="CZ14" s="3" t="s">
        <v>5</v>
      </c>
      <c r="DA14" s="4">
        <v>577431.99</v>
      </c>
      <c r="DB14" s="4" t="s">
        <v>5</v>
      </c>
      <c r="DC14" s="4">
        <v>577431.99</v>
      </c>
      <c r="DD14" s="4" t="s">
        <v>5</v>
      </c>
      <c r="DE14" s="3" t="s">
        <v>5</v>
      </c>
      <c r="DF14" s="3"/>
      <c r="DG14" s="3" t="s">
        <v>5</v>
      </c>
      <c r="DH14" s="4">
        <v>8026.91</v>
      </c>
      <c r="DI14" s="4" t="s">
        <v>5</v>
      </c>
      <c r="DJ14" s="4">
        <v>8026.91</v>
      </c>
      <c r="DK14" s="4" t="s">
        <v>5</v>
      </c>
      <c r="DL14" s="3" t="s">
        <v>5</v>
      </c>
      <c r="DM14" s="3"/>
      <c r="DN14" s="3" t="s">
        <v>5</v>
      </c>
      <c r="DO14" s="4">
        <v>559224</v>
      </c>
      <c r="DP14" s="4" t="s">
        <v>5</v>
      </c>
      <c r="DQ14" s="4">
        <v>559224</v>
      </c>
      <c r="DR14" s="4" t="s">
        <v>5</v>
      </c>
      <c r="DS14" s="3" t="s">
        <v>5</v>
      </c>
      <c r="DT14" s="3">
        <v>0</v>
      </c>
      <c r="DU14" s="3" t="s">
        <v>5</v>
      </c>
      <c r="DV14" s="4">
        <v>567250.91</v>
      </c>
      <c r="DW14" s="4" t="s">
        <v>5</v>
      </c>
      <c r="DX14" s="4">
        <v>567250.91</v>
      </c>
      <c r="DY14" s="4" t="s">
        <v>5</v>
      </c>
      <c r="DZ14" s="3" t="s">
        <v>5</v>
      </c>
      <c r="EA14" s="3"/>
      <c r="EB14" s="3" t="s">
        <v>5</v>
      </c>
      <c r="EC14" s="4">
        <v>4663.7299999999996</v>
      </c>
      <c r="ED14" s="4" t="s">
        <v>5</v>
      </c>
      <c r="EE14" s="4">
        <v>4663.7299999999996</v>
      </c>
      <c r="EF14" s="4" t="s">
        <v>5</v>
      </c>
      <c r="EG14" s="3" t="s">
        <v>5</v>
      </c>
      <c r="EH14" s="3"/>
      <c r="EI14" s="3" t="s">
        <v>5</v>
      </c>
      <c r="EJ14" s="4">
        <v>324915.98</v>
      </c>
      <c r="EK14" s="4" t="s">
        <v>5</v>
      </c>
      <c r="EL14" s="4">
        <v>324915.98</v>
      </c>
      <c r="EM14" s="4" t="s">
        <v>5</v>
      </c>
      <c r="EN14" s="3" t="s">
        <v>5</v>
      </c>
      <c r="EO14" s="3">
        <v>0</v>
      </c>
      <c r="EP14" s="3" t="s">
        <v>5</v>
      </c>
      <c r="EQ14" s="4">
        <v>329579.70999999996</v>
      </c>
      <c r="ER14" s="4" t="s">
        <v>5</v>
      </c>
      <c r="ES14" s="4">
        <v>329579.70999999996</v>
      </c>
      <c r="ET14" s="4" t="s">
        <v>5</v>
      </c>
      <c r="EU14" s="3" t="s">
        <v>5</v>
      </c>
      <c r="EV14" s="3"/>
      <c r="EW14" s="3" t="s">
        <v>5</v>
      </c>
      <c r="EX14" s="4">
        <v>8358.36</v>
      </c>
      <c r="EY14" s="4" t="s">
        <v>5</v>
      </c>
      <c r="EZ14" s="4">
        <v>8358.36</v>
      </c>
      <c r="FA14" s="4" t="s">
        <v>5</v>
      </c>
      <c r="FB14" s="3" t="s">
        <v>5</v>
      </c>
      <c r="FC14" s="3"/>
      <c r="FD14" s="3" t="s">
        <v>5</v>
      </c>
      <c r="FE14" s="4">
        <v>582315.17000000004</v>
      </c>
      <c r="FF14" s="4" t="s">
        <v>5</v>
      </c>
      <c r="FG14" s="4">
        <v>582315.17000000004</v>
      </c>
      <c r="FH14" s="4" t="s">
        <v>5</v>
      </c>
      <c r="FI14" s="3" t="s">
        <v>5</v>
      </c>
      <c r="FJ14" s="3">
        <v>0</v>
      </c>
      <c r="FK14" s="3" t="s">
        <v>5</v>
      </c>
      <c r="FL14" s="4">
        <v>590673.53</v>
      </c>
      <c r="FM14" s="4" t="s">
        <v>5</v>
      </c>
      <c r="FN14" s="4">
        <v>590673.53</v>
      </c>
      <c r="FO14" s="4" t="s">
        <v>5</v>
      </c>
      <c r="FP14" s="3" t="s">
        <v>5</v>
      </c>
      <c r="FQ14" s="3"/>
      <c r="FR14" s="3" t="s">
        <v>5</v>
      </c>
      <c r="FS14" s="4">
        <v>8491.1200000000008</v>
      </c>
      <c r="FT14" s="4" t="s">
        <v>5</v>
      </c>
      <c r="FU14" s="4">
        <v>8491.1200000000008</v>
      </c>
      <c r="FV14" s="4" t="s">
        <v>5</v>
      </c>
      <c r="FW14" s="3" t="s">
        <v>5</v>
      </c>
      <c r="FX14" s="3"/>
      <c r="FY14" s="3" t="s">
        <v>5</v>
      </c>
      <c r="FZ14" s="4">
        <v>591564.94999999995</v>
      </c>
      <c r="GA14" s="4" t="s">
        <v>5</v>
      </c>
      <c r="GB14" s="4">
        <v>591564.94999999995</v>
      </c>
      <c r="GC14" s="4" t="s">
        <v>5</v>
      </c>
      <c r="GD14" s="3" t="s">
        <v>5</v>
      </c>
      <c r="GE14" s="3">
        <v>0</v>
      </c>
      <c r="GF14" s="3" t="s">
        <v>5</v>
      </c>
      <c r="GG14" s="4">
        <v>600056.06999999995</v>
      </c>
      <c r="GH14" s="4" t="s">
        <v>5</v>
      </c>
      <c r="GI14" s="4">
        <v>600056.06999999995</v>
      </c>
      <c r="GJ14" s="4" t="s">
        <v>5</v>
      </c>
      <c r="GK14" s="3" t="s">
        <v>5</v>
      </c>
      <c r="GL14" s="3"/>
      <c r="GM14" s="3" t="s">
        <v>5</v>
      </c>
      <c r="GN14" s="4">
        <v>8311.11</v>
      </c>
      <c r="GO14" s="4" t="s">
        <v>5</v>
      </c>
      <c r="GP14" s="4">
        <v>8311.11</v>
      </c>
      <c r="GQ14" s="4" t="s">
        <v>5</v>
      </c>
      <c r="GR14" s="3" t="s">
        <v>5</v>
      </c>
      <c r="GS14" s="3"/>
      <c r="GT14" s="3" t="s">
        <v>5</v>
      </c>
      <c r="GU14" s="4">
        <v>579023.34</v>
      </c>
      <c r="GV14" s="4" t="s">
        <v>5</v>
      </c>
      <c r="GW14" s="4">
        <v>579023.34</v>
      </c>
      <c r="GX14" s="4" t="s">
        <v>5</v>
      </c>
      <c r="GY14" s="3" t="s">
        <v>5</v>
      </c>
      <c r="GZ14" s="3">
        <v>0</v>
      </c>
      <c r="HA14" s="3" t="s">
        <v>5</v>
      </c>
      <c r="HB14" s="4">
        <v>587334.44999999995</v>
      </c>
      <c r="HC14" s="4" t="s">
        <v>5</v>
      </c>
      <c r="HD14" s="4">
        <v>587334.44999999995</v>
      </c>
      <c r="HE14" s="4" t="s">
        <v>5</v>
      </c>
      <c r="HF14" s="3" t="s">
        <v>5</v>
      </c>
      <c r="HG14" s="3"/>
      <c r="HH14" s="3" t="s">
        <v>5</v>
      </c>
      <c r="HI14" s="4">
        <v>8095.82</v>
      </c>
      <c r="HJ14" s="4" t="s">
        <v>5</v>
      </c>
      <c r="HK14" s="4">
        <v>8095.82</v>
      </c>
      <c r="HL14" s="4" t="s">
        <v>5</v>
      </c>
      <c r="HM14" s="3" t="s">
        <v>5</v>
      </c>
      <c r="HN14" s="3"/>
      <c r="HO14" s="3" t="s">
        <v>5</v>
      </c>
      <c r="HP14" s="4">
        <v>564024.64</v>
      </c>
      <c r="HQ14" s="4" t="s">
        <v>5</v>
      </c>
      <c r="HR14" s="4">
        <v>564024.64</v>
      </c>
      <c r="HS14" s="4" t="s">
        <v>5</v>
      </c>
      <c r="HT14" s="3" t="s">
        <v>5</v>
      </c>
      <c r="HU14" s="3">
        <v>0</v>
      </c>
      <c r="HV14" s="3" t="s">
        <v>5</v>
      </c>
      <c r="HW14" s="4">
        <v>572120.46</v>
      </c>
      <c r="HX14" s="4" t="s">
        <v>5</v>
      </c>
      <c r="HY14" s="4">
        <v>572120.46</v>
      </c>
      <c r="HZ14" s="4" t="s">
        <v>5</v>
      </c>
      <c r="IA14" s="3" t="s">
        <v>5</v>
      </c>
      <c r="IB14" s="3"/>
      <c r="IC14" s="3" t="s">
        <v>5</v>
      </c>
      <c r="ID14" s="4">
        <v>1684.140000000014</v>
      </c>
      <c r="IE14" s="4" t="s">
        <v>5</v>
      </c>
      <c r="IF14" s="4">
        <v>1684.140000000014</v>
      </c>
      <c r="IG14" s="4" t="s">
        <v>5</v>
      </c>
      <c r="IH14" s="3" t="s">
        <v>5</v>
      </c>
      <c r="II14" s="3"/>
      <c r="IJ14" s="3" t="s">
        <v>5</v>
      </c>
      <c r="IK14" s="4">
        <v>108877.2100000002</v>
      </c>
      <c r="IL14" s="4" t="s">
        <v>5</v>
      </c>
      <c r="IM14" s="4">
        <v>108877.2100000002</v>
      </c>
      <c r="IN14" s="4" t="s">
        <v>5</v>
      </c>
      <c r="IO14" s="3" t="s">
        <v>5</v>
      </c>
      <c r="IP14" s="3">
        <v>0</v>
      </c>
      <c r="IQ14" s="3" t="s">
        <v>5</v>
      </c>
      <c r="IR14" s="4">
        <v>110561.35000000021</v>
      </c>
      <c r="IS14" s="4" t="s">
        <v>5</v>
      </c>
      <c r="IT14" s="4">
        <v>110561.35000000021</v>
      </c>
      <c r="IU14" s="4" t="s">
        <v>5</v>
      </c>
      <c r="IV14" s="3" t="s">
        <v>5</v>
      </c>
      <c r="IW14" s="3">
        <v>0</v>
      </c>
      <c r="IX14" s="3" t="s">
        <v>5</v>
      </c>
      <c r="IY14" s="4">
        <v>89122.520000000019</v>
      </c>
      <c r="IZ14" s="4" t="s">
        <v>5</v>
      </c>
      <c r="JA14" s="4">
        <v>89122.520000000019</v>
      </c>
      <c r="JB14" s="4" t="s">
        <v>5</v>
      </c>
      <c r="JC14" s="3" t="s">
        <v>5</v>
      </c>
      <c r="JD14" s="3">
        <v>0</v>
      </c>
      <c r="JE14" s="3" t="s">
        <v>5</v>
      </c>
      <c r="JF14" s="4">
        <v>6209043.8300000001</v>
      </c>
      <c r="JG14" s="4" t="s">
        <v>5</v>
      </c>
      <c r="JH14" s="4">
        <v>6209043.8300000001</v>
      </c>
      <c r="JI14" s="4" t="s">
        <v>5</v>
      </c>
      <c r="JJ14" s="3" t="s">
        <v>5</v>
      </c>
      <c r="JK14" s="3">
        <v>0</v>
      </c>
      <c r="JL14" s="3" t="s">
        <v>5</v>
      </c>
      <c r="JM14" s="4">
        <v>6298166.3499999996</v>
      </c>
      <c r="JN14" s="4" t="s">
        <v>5</v>
      </c>
      <c r="JO14" s="4">
        <v>6298166.3499999996</v>
      </c>
      <c r="JP14" s="4" t="s">
        <v>5</v>
      </c>
    </row>
    <row r="15" spans="1:276">
      <c r="A15" s="6">
        <f t="shared" si="13"/>
        <v>110044</v>
      </c>
      <c r="B15" s="6" t="str">
        <f t="shared" si="13"/>
        <v>койгор</v>
      </c>
      <c r="C15" s="5" t="s">
        <v>16</v>
      </c>
      <c r="D15" s="3"/>
      <c r="E15" s="3" t="s">
        <v>5</v>
      </c>
      <c r="F15" s="3" t="s">
        <v>5</v>
      </c>
      <c r="G15" s="4">
        <v>0</v>
      </c>
      <c r="H15" s="4"/>
      <c r="I15" s="4" t="s">
        <v>5</v>
      </c>
      <c r="J15" s="4" t="s">
        <v>5</v>
      </c>
      <c r="K15" s="3"/>
      <c r="L15" s="3" t="s">
        <v>5</v>
      </c>
      <c r="M15" s="3" t="s">
        <v>5</v>
      </c>
      <c r="N15" s="4">
        <v>0</v>
      </c>
      <c r="O15" s="4"/>
      <c r="P15" s="4" t="s">
        <v>5</v>
      </c>
      <c r="Q15" s="4" t="s">
        <v>5</v>
      </c>
      <c r="R15" s="3">
        <v>0</v>
      </c>
      <c r="S15" s="3" t="s">
        <v>5</v>
      </c>
      <c r="T15" s="3" t="s">
        <v>5</v>
      </c>
      <c r="U15" s="4">
        <v>0</v>
      </c>
      <c r="V15" s="4">
        <v>0</v>
      </c>
      <c r="W15" s="4" t="s">
        <v>5</v>
      </c>
      <c r="X15" s="4" t="s">
        <v>5</v>
      </c>
      <c r="Y15" s="3"/>
      <c r="Z15" s="3" t="s">
        <v>5</v>
      </c>
      <c r="AA15" s="3" t="s">
        <v>5</v>
      </c>
      <c r="AB15" s="4">
        <v>0</v>
      </c>
      <c r="AC15" s="4"/>
      <c r="AD15" s="4" t="s">
        <v>5</v>
      </c>
      <c r="AE15" s="4" t="s">
        <v>5</v>
      </c>
      <c r="AF15" s="3"/>
      <c r="AG15" s="3" t="s">
        <v>5</v>
      </c>
      <c r="AH15" s="3" t="s">
        <v>5</v>
      </c>
      <c r="AI15" s="4">
        <v>0</v>
      </c>
      <c r="AJ15" s="4"/>
      <c r="AK15" s="4" t="s">
        <v>5</v>
      </c>
      <c r="AL15" s="4" t="s">
        <v>5</v>
      </c>
      <c r="AM15" s="3">
        <v>0</v>
      </c>
      <c r="AN15" s="3" t="s">
        <v>5</v>
      </c>
      <c r="AO15" s="3" t="s">
        <v>5</v>
      </c>
      <c r="AP15" s="4">
        <v>0</v>
      </c>
      <c r="AQ15" s="4">
        <v>0</v>
      </c>
      <c r="AR15" s="4" t="s">
        <v>5</v>
      </c>
      <c r="AS15" s="4" t="s">
        <v>5</v>
      </c>
      <c r="AT15" s="3"/>
      <c r="AU15" s="3" t="s">
        <v>5</v>
      </c>
      <c r="AV15" s="3" t="s">
        <v>5</v>
      </c>
      <c r="AW15" s="4">
        <v>0</v>
      </c>
      <c r="AX15" s="4"/>
      <c r="AY15" s="4" t="s">
        <v>5</v>
      </c>
      <c r="AZ15" s="4" t="s">
        <v>5</v>
      </c>
      <c r="BA15" s="3"/>
      <c r="BB15" s="3" t="s">
        <v>5</v>
      </c>
      <c r="BC15" s="3" t="s">
        <v>5</v>
      </c>
      <c r="BD15" s="4">
        <v>0</v>
      </c>
      <c r="BE15" s="4"/>
      <c r="BF15" s="4" t="s">
        <v>5</v>
      </c>
      <c r="BG15" s="4" t="s">
        <v>5</v>
      </c>
      <c r="BH15" s="3">
        <v>0</v>
      </c>
      <c r="BI15" s="3" t="s">
        <v>5</v>
      </c>
      <c r="BJ15" s="3" t="s">
        <v>5</v>
      </c>
      <c r="BK15" s="4">
        <v>0</v>
      </c>
      <c r="BL15" s="4">
        <v>0</v>
      </c>
      <c r="BM15" s="4" t="s">
        <v>5</v>
      </c>
      <c r="BN15" s="4" t="s">
        <v>5</v>
      </c>
      <c r="BO15" s="3"/>
      <c r="BP15" s="3" t="s">
        <v>5</v>
      </c>
      <c r="BQ15" s="3" t="s">
        <v>5</v>
      </c>
      <c r="BR15" s="4">
        <v>0</v>
      </c>
      <c r="BS15" s="4"/>
      <c r="BT15" s="4" t="s">
        <v>5</v>
      </c>
      <c r="BU15" s="4" t="s">
        <v>5</v>
      </c>
      <c r="BV15" s="3"/>
      <c r="BW15" s="3" t="s">
        <v>5</v>
      </c>
      <c r="BX15" s="3" t="s">
        <v>5</v>
      </c>
      <c r="BY15" s="4">
        <v>0</v>
      </c>
      <c r="BZ15" s="4"/>
      <c r="CA15" s="4" t="s">
        <v>5</v>
      </c>
      <c r="CB15" s="4" t="s">
        <v>5</v>
      </c>
      <c r="CC15" s="3">
        <v>0</v>
      </c>
      <c r="CD15" s="3" t="s">
        <v>5</v>
      </c>
      <c r="CE15" s="3" t="s">
        <v>5</v>
      </c>
      <c r="CF15" s="4">
        <v>0</v>
      </c>
      <c r="CG15" s="4">
        <v>0</v>
      </c>
      <c r="CH15" s="4" t="s">
        <v>5</v>
      </c>
      <c r="CI15" s="4" t="s">
        <v>5</v>
      </c>
      <c r="CJ15" s="3"/>
      <c r="CK15" s="3" t="s">
        <v>5</v>
      </c>
      <c r="CL15" s="3" t="s">
        <v>5</v>
      </c>
      <c r="CM15" s="4">
        <v>0</v>
      </c>
      <c r="CN15" s="4"/>
      <c r="CO15" s="4" t="s">
        <v>5</v>
      </c>
      <c r="CP15" s="4" t="s">
        <v>5</v>
      </c>
      <c r="CQ15" s="3"/>
      <c r="CR15" s="3" t="s">
        <v>5</v>
      </c>
      <c r="CS15" s="3" t="s">
        <v>5</v>
      </c>
      <c r="CT15" s="4">
        <v>0</v>
      </c>
      <c r="CU15" s="4"/>
      <c r="CV15" s="4" t="s">
        <v>5</v>
      </c>
      <c r="CW15" s="4" t="s">
        <v>5</v>
      </c>
      <c r="CX15" s="3">
        <v>0</v>
      </c>
      <c r="CY15" s="3" t="s">
        <v>5</v>
      </c>
      <c r="CZ15" s="3" t="s">
        <v>5</v>
      </c>
      <c r="DA15" s="4">
        <v>0</v>
      </c>
      <c r="DB15" s="4">
        <v>0</v>
      </c>
      <c r="DC15" s="4" t="s">
        <v>5</v>
      </c>
      <c r="DD15" s="4" t="s">
        <v>5</v>
      </c>
      <c r="DE15" s="3"/>
      <c r="DF15" s="3" t="s">
        <v>5</v>
      </c>
      <c r="DG15" s="3" t="s">
        <v>5</v>
      </c>
      <c r="DH15" s="4">
        <v>0</v>
      </c>
      <c r="DI15" s="4"/>
      <c r="DJ15" s="4" t="s">
        <v>5</v>
      </c>
      <c r="DK15" s="4" t="s">
        <v>5</v>
      </c>
      <c r="DL15" s="3"/>
      <c r="DM15" s="3" t="s">
        <v>5</v>
      </c>
      <c r="DN15" s="3" t="s">
        <v>5</v>
      </c>
      <c r="DO15" s="4">
        <v>0</v>
      </c>
      <c r="DP15" s="4"/>
      <c r="DQ15" s="4" t="s">
        <v>5</v>
      </c>
      <c r="DR15" s="4" t="s">
        <v>5</v>
      </c>
      <c r="DS15" s="3">
        <v>0</v>
      </c>
      <c r="DT15" s="3" t="s">
        <v>5</v>
      </c>
      <c r="DU15" s="3" t="s">
        <v>5</v>
      </c>
      <c r="DV15" s="4">
        <v>0</v>
      </c>
      <c r="DW15" s="4">
        <v>0</v>
      </c>
      <c r="DX15" s="4" t="s">
        <v>5</v>
      </c>
      <c r="DY15" s="4" t="s">
        <v>5</v>
      </c>
      <c r="DZ15" s="3"/>
      <c r="EA15" s="3" t="s">
        <v>5</v>
      </c>
      <c r="EB15" s="3" t="s">
        <v>5</v>
      </c>
      <c r="EC15" s="4">
        <v>0</v>
      </c>
      <c r="ED15" s="4"/>
      <c r="EE15" s="4" t="s">
        <v>5</v>
      </c>
      <c r="EF15" s="4" t="s">
        <v>5</v>
      </c>
      <c r="EG15" s="3"/>
      <c r="EH15" s="3" t="s">
        <v>5</v>
      </c>
      <c r="EI15" s="3" t="s">
        <v>5</v>
      </c>
      <c r="EJ15" s="4">
        <v>0</v>
      </c>
      <c r="EK15" s="4"/>
      <c r="EL15" s="4" t="s">
        <v>5</v>
      </c>
      <c r="EM15" s="4" t="s">
        <v>5</v>
      </c>
      <c r="EN15" s="3">
        <v>0</v>
      </c>
      <c r="EO15" s="3" t="s">
        <v>5</v>
      </c>
      <c r="EP15" s="3" t="s">
        <v>5</v>
      </c>
      <c r="EQ15" s="4">
        <v>0</v>
      </c>
      <c r="ER15" s="4">
        <v>0</v>
      </c>
      <c r="ES15" s="4" t="s">
        <v>5</v>
      </c>
      <c r="ET15" s="4" t="s">
        <v>5</v>
      </c>
      <c r="EU15" s="3"/>
      <c r="EV15" s="3" t="s">
        <v>5</v>
      </c>
      <c r="EW15" s="3" t="s">
        <v>5</v>
      </c>
      <c r="EX15" s="4">
        <v>0</v>
      </c>
      <c r="EY15" s="4"/>
      <c r="EZ15" s="4" t="s">
        <v>5</v>
      </c>
      <c r="FA15" s="4" t="s">
        <v>5</v>
      </c>
      <c r="FB15" s="3"/>
      <c r="FC15" s="3" t="s">
        <v>5</v>
      </c>
      <c r="FD15" s="3" t="s">
        <v>5</v>
      </c>
      <c r="FE15" s="4">
        <v>0</v>
      </c>
      <c r="FF15" s="4"/>
      <c r="FG15" s="4" t="s">
        <v>5</v>
      </c>
      <c r="FH15" s="4" t="s">
        <v>5</v>
      </c>
      <c r="FI15" s="3">
        <v>0</v>
      </c>
      <c r="FJ15" s="3" t="s">
        <v>5</v>
      </c>
      <c r="FK15" s="3" t="s">
        <v>5</v>
      </c>
      <c r="FL15" s="4">
        <v>0</v>
      </c>
      <c r="FM15" s="4">
        <v>0</v>
      </c>
      <c r="FN15" s="4" t="s">
        <v>5</v>
      </c>
      <c r="FO15" s="4" t="s">
        <v>5</v>
      </c>
      <c r="FP15" s="3"/>
      <c r="FQ15" s="3" t="s">
        <v>5</v>
      </c>
      <c r="FR15" s="3" t="s">
        <v>5</v>
      </c>
      <c r="FS15" s="4">
        <v>0</v>
      </c>
      <c r="FT15" s="4"/>
      <c r="FU15" s="4" t="s">
        <v>5</v>
      </c>
      <c r="FV15" s="4" t="s">
        <v>5</v>
      </c>
      <c r="FW15" s="3"/>
      <c r="FX15" s="3" t="s">
        <v>5</v>
      </c>
      <c r="FY15" s="3" t="s">
        <v>5</v>
      </c>
      <c r="FZ15" s="4">
        <v>0</v>
      </c>
      <c r="GA15" s="4"/>
      <c r="GB15" s="4" t="s">
        <v>5</v>
      </c>
      <c r="GC15" s="4" t="s">
        <v>5</v>
      </c>
      <c r="GD15" s="3">
        <v>0</v>
      </c>
      <c r="GE15" s="3" t="s">
        <v>5</v>
      </c>
      <c r="GF15" s="3" t="s">
        <v>5</v>
      </c>
      <c r="GG15" s="4">
        <v>0</v>
      </c>
      <c r="GH15" s="4">
        <v>0</v>
      </c>
      <c r="GI15" s="4" t="s">
        <v>5</v>
      </c>
      <c r="GJ15" s="4" t="s">
        <v>5</v>
      </c>
      <c r="GK15" s="3"/>
      <c r="GL15" s="3" t="s">
        <v>5</v>
      </c>
      <c r="GM15" s="3" t="s">
        <v>5</v>
      </c>
      <c r="GN15" s="4">
        <v>0</v>
      </c>
      <c r="GO15" s="4"/>
      <c r="GP15" s="4" t="s">
        <v>5</v>
      </c>
      <c r="GQ15" s="4" t="s">
        <v>5</v>
      </c>
      <c r="GR15" s="3"/>
      <c r="GS15" s="3" t="s">
        <v>5</v>
      </c>
      <c r="GT15" s="3" t="s">
        <v>5</v>
      </c>
      <c r="GU15" s="4">
        <v>0</v>
      </c>
      <c r="GV15" s="4"/>
      <c r="GW15" s="4" t="s">
        <v>5</v>
      </c>
      <c r="GX15" s="4" t="s">
        <v>5</v>
      </c>
      <c r="GY15" s="3">
        <v>0</v>
      </c>
      <c r="GZ15" s="3" t="s">
        <v>5</v>
      </c>
      <c r="HA15" s="3" t="s">
        <v>5</v>
      </c>
      <c r="HB15" s="4">
        <v>0</v>
      </c>
      <c r="HC15" s="4">
        <v>0</v>
      </c>
      <c r="HD15" s="4" t="s">
        <v>5</v>
      </c>
      <c r="HE15" s="4" t="s">
        <v>5</v>
      </c>
      <c r="HF15" s="3"/>
      <c r="HG15" s="3" t="s">
        <v>5</v>
      </c>
      <c r="HH15" s="3" t="s">
        <v>5</v>
      </c>
      <c r="HI15" s="4">
        <v>0</v>
      </c>
      <c r="HJ15" s="4"/>
      <c r="HK15" s="4" t="s">
        <v>5</v>
      </c>
      <c r="HL15" s="4" t="s">
        <v>5</v>
      </c>
      <c r="HM15" s="3"/>
      <c r="HN15" s="3" t="s">
        <v>5</v>
      </c>
      <c r="HO15" s="3" t="s">
        <v>5</v>
      </c>
      <c r="HP15" s="4">
        <v>0</v>
      </c>
      <c r="HQ15" s="4"/>
      <c r="HR15" s="4" t="s">
        <v>5</v>
      </c>
      <c r="HS15" s="4" t="s">
        <v>5</v>
      </c>
      <c r="HT15" s="3">
        <v>0</v>
      </c>
      <c r="HU15" s="3" t="s">
        <v>5</v>
      </c>
      <c r="HV15" s="3" t="s">
        <v>5</v>
      </c>
      <c r="HW15" s="4">
        <v>0</v>
      </c>
      <c r="HX15" s="4">
        <v>0</v>
      </c>
      <c r="HY15" s="4" t="s">
        <v>5</v>
      </c>
      <c r="HZ15" s="4" t="s">
        <v>5</v>
      </c>
      <c r="IA15" s="3"/>
      <c r="IB15" s="3" t="s">
        <v>5</v>
      </c>
      <c r="IC15" s="3" t="s">
        <v>5</v>
      </c>
      <c r="ID15" s="4">
        <v>0</v>
      </c>
      <c r="IE15" s="4"/>
      <c r="IF15" s="4" t="s">
        <v>5</v>
      </c>
      <c r="IG15" s="4" t="s">
        <v>5</v>
      </c>
      <c r="IH15" s="3"/>
      <c r="II15" s="3" t="s">
        <v>5</v>
      </c>
      <c r="IJ15" s="3" t="s">
        <v>5</v>
      </c>
      <c r="IK15" s="4">
        <v>0</v>
      </c>
      <c r="IL15" s="4"/>
      <c r="IM15" s="4" t="s">
        <v>5</v>
      </c>
      <c r="IN15" s="4" t="s">
        <v>5</v>
      </c>
      <c r="IO15" s="3">
        <v>0</v>
      </c>
      <c r="IP15" s="3" t="s">
        <v>5</v>
      </c>
      <c r="IQ15" s="3" t="s">
        <v>5</v>
      </c>
      <c r="IR15" s="4">
        <v>0</v>
      </c>
      <c r="IS15" s="4">
        <v>0</v>
      </c>
      <c r="IT15" s="4" t="s">
        <v>5</v>
      </c>
      <c r="IU15" s="4" t="s">
        <v>5</v>
      </c>
      <c r="IV15" s="3">
        <v>0</v>
      </c>
      <c r="IW15" s="3" t="s">
        <v>5</v>
      </c>
      <c r="IX15" s="3" t="s">
        <v>5</v>
      </c>
      <c r="IY15" s="4">
        <v>0</v>
      </c>
      <c r="IZ15" s="4">
        <v>0</v>
      </c>
      <c r="JA15" s="4" t="s">
        <v>5</v>
      </c>
      <c r="JB15" s="4" t="s">
        <v>5</v>
      </c>
      <c r="JC15" s="3">
        <v>0</v>
      </c>
      <c r="JD15" s="3" t="s">
        <v>5</v>
      </c>
      <c r="JE15" s="3" t="s">
        <v>5</v>
      </c>
      <c r="JF15" s="4">
        <v>0</v>
      </c>
      <c r="JG15" s="4">
        <v>0</v>
      </c>
      <c r="JH15" s="4" t="s">
        <v>5</v>
      </c>
      <c r="JI15" s="4" t="s">
        <v>5</v>
      </c>
      <c r="JJ15" s="3">
        <v>0</v>
      </c>
      <c r="JK15" s="3" t="s">
        <v>5</v>
      </c>
      <c r="JL15" s="3" t="s">
        <v>5</v>
      </c>
      <c r="JM15" s="4">
        <v>0</v>
      </c>
      <c r="JN15" s="4">
        <v>0</v>
      </c>
      <c r="JO15" s="4" t="s">
        <v>5</v>
      </c>
      <c r="JP15" s="4" t="s">
        <v>5</v>
      </c>
    </row>
    <row r="16" spans="1:276">
      <c r="A16" s="6">
        <f t="shared" si="13"/>
        <v>110044</v>
      </c>
      <c r="B16" s="6" t="str">
        <f t="shared" si="13"/>
        <v>койгор</v>
      </c>
      <c r="C16" s="5" t="s">
        <v>19</v>
      </c>
      <c r="D16" s="3">
        <v>8</v>
      </c>
      <c r="E16" s="3">
        <v>3</v>
      </c>
      <c r="F16" s="3">
        <v>0</v>
      </c>
      <c r="G16" s="4">
        <v>18056.22</v>
      </c>
      <c r="H16" s="4">
        <v>15347.79</v>
      </c>
      <c r="I16" s="4">
        <v>2708.43</v>
      </c>
      <c r="J16" s="4">
        <v>0</v>
      </c>
      <c r="K16" s="3">
        <v>241</v>
      </c>
      <c r="L16" s="3">
        <v>245</v>
      </c>
      <c r="M16" s="3">
        <v>16</v>
      </c>
      <c r="N16" s="4">
        <v>709816.25</v>
      </c>
      <c r="O16" s="4">
        <v>474182.58</v>
      </c>
      <c r="P16" s="4">
        <v>221188.69</v>
      </c>
      <c r="Q16" s="4">
        <v>14444.98</v>
      </c>
      <c r="R16" s="3">
        <v>249</v>
      </c>
      <c r="S16" s="3">
        <v>248</v>
      </c>
      <c r="T16" s="3">
        <v>16</v>
      </c>
      <c r="U16" s="4">
        <v>727872.47</v>
      </c>
      <c r="V16" s="4">
        <v>489530.37</v>
      </c>
      <c r="W16" s="4">
        <v>223897.12</v>
      </c>
      <c r="X16" s="4">
        <v>14444.98</v>
      </c>
      <c r="Y16" s="3">
        <v>0</v>
      </c>
      <c r="Z16" s="3">
        <v>4</v>
      </c>
      <c r="AA16" s="3">
        <v>0</v>
      </c>
      <c r="AB16" s="4">
        <v>3611.24</v>
      </c>
      <c r="AC16" s="4">
        <v>0</v>
      </c>
      <c r="AD16" s="4">
        <v>3611.24</v>
      </c>
      <c r="AE16" s="4">
        <v>0</v>
      </c>
      <c r="AF16" s="3">
        <v>303</v>
      </c>
      <c r="AG16" s="3">
        <v>308</v>
      </c>
      <c r="AH16" s="3">
        <v>21</v>
      </c>
      <c r="AI16" s="4">
        <v>893196.28</v>
      </c>
      <c r="AJ16" s="4">
        <v>596171.46</v>
      </c>
      <c r="AK16" s="4">
        <v>278065.78999999998</v>
      </c>
      <c r="AL16" s="4">
        <v>18959.03</v>
      </c>
      <c r="AM16" s="3">
        <v>303</v>
      </c>
      <c r="AN16" s="3">
        <v>312</v>
      </c>
      <c r="AO16" s="3">
        <v>21</v>
      </c>
      <c r="AP16" s="4">
        <v>896807.52</v>
      </c>
      <c r="AQ16" s="4">
        <v>596171.46</v>
      </c>
      <c r="AR16" s="4">
        <v>281677.02999999997</v>
      </c>
      <c r="AS16" s="4">
        <v>18959.03</v>
      </c>
      <c r="AT16" s="3">
        <v>0</v>
      </c>
      <c r="AU16" s="3">
        <v>5</v>
      </c>
      <c r="AV16" s="3">
        <v>0</v>
      </c>
      <c r="AW16" s="4">
        <v>4514.05</v>
      </c>
      <c r="AX16" s="4">
        <v>0</v>
      </c>
      <c r="AY16" s="4">
        <v>4514.05</v>
      </c>
      <c r="AZ16" s="4">
        <v>0</v>
      </c>
      <c r="BA16" s="3">
        <v>341</v>
      </c>
      <c r="BB16" s="3">
        <v>347</v>
      </c>
      <c r="BC16" s="3">
        <v>23</v>
      </c>
      <c r="BD16" s="4">
        <v>1004978.91</v>
      </c>
      <c r="BE16" s="4">
        <v>670938.84</v>
      </c>
      <c r="BF16" s="4">
        <v>313275.42</v>
      </c>
      <c r="BG16" s="4">
        <v>20764.650000000001</v>
      </c>
      <c r="BH16" s="3">
        <v>341</v>
      </c>
      <c r="BI16" s="3">
        <v>352</v>
      </c>
      <c r="BJ16" s="3">
        <v>23</v>
      </c>
      <c r="BK16" s="4">
        <v>1009492.96</v>
      </c>
      <c r="BL16" s="4">
        <v>670938.84</v>
      </c>
      <c r="BM16" s="4">
        <v>317789.46999999997</v>
      </c>
      <c r="BN16" s="4">
        <v>20764.650000000001</v>
      </c>
      <c r="BO16" s="3">
        <v>0</v>
      </c>
      <c r="BP16" s="3">
        <v>4</v>
      </c>
      <c r="BQ16" s="3">
        <v>0</v>
      </c>
      <c r="BR16" s="4">
        <v>3611.24</v>
      </c>
      <c r="BS16" s="4">
        <v>0</v>
      </c>
      <c r="BT16" s="4">
        <v>3611.24</v>
      </c>
      <c r="BU16" s="4">
        <v>0</v>
      </c>
      <c r="BV16" s="3">
        <v>253</v>
      </c>
      <c r="BW16" s="3">
        <v>257</v>
      </c>
      <c r="BX16" s="3">
        <v>17</v>
      </c>
      <c r="BY16" s="4">
        <v>745163.55</v>
      </c>
      <c r="BZ16" s="4">
        <v>497793.33</v>
      </c>
      <c r="CA16" s="4">
        <v>232022.43</v>
      </c>
      <c r="CB16" s="4">
        <v>15347.79</v>
      </c>
      <c r="CC16" s="3">
        <v>253</v>
      </c>
      <c r="CD16" s="3">
        <v>261</v>
      </c>
      <c r="CE16" s="3">
        <v>17</v>
      </c>
      <c r="CF16" s="4">
        <v>748774.79</v>
      </c>
      <c r="CG16" s="4">
        <v>497793.33</v>
      </c>
      <c r="CH16" s="4">
        <v>235633.66999999998</v>
      </c>
      <c r="CI16" s="4">
        <v>15347.79</v>
      </c>
      <c r="CJ16" s="3">
        <v>0</v>
      </c>
      <c r="CK16" s="3">
        <v>4</v>
      </c>
      <c r="CL16" s="3">
        <v>0</v>
      </c>
      <c r="CM16" s="4">
        <v>3611.24</v>
      </c>
      <c r="CN16" s="4">
        <v>0</v>
      </c>
      <c r="CO16" s="4">
        <v>3611.24</v>
      </c>
      <c r="CP16" s="4">
        <v>0</v>
      </c>
      <c r="CQ16" s="3">
        <v>289</v>
      </c>
      <c r="CR16" s="3">
        <v>294</v>
      </c>
      <c r="CS16" s="3">
        <v>20</v>
      </c>
      <c r="CT16" s="4">
        <v>852108.23</v>
      </c>
      <c r="CU16" s="4">
        <v>568625.57999999996</v>
      </c>
      <c r="CV16" s="4">
        <v>265426.43</v>
      </c>
      <c r="CW16" s="4">
        <v>18056.22</v>
      </c>
      <c r="CX16" s="3">
        <v>289</v>
      </c>
      <c r="CY16" s="3">
        <v>298</v>
      </c>
      <c r="CZ16" s="3">
        <v>20</v>
      </c>
      <c r="DA16" s="4">
        <v>855719.47</v>
      </c>
      <c r="DB16" s="4">
        <v>568625.57999999996</v>
      </c>
      <c r="DC16" s="4">
        <v>269037.67</v>
      </c>
      <c r="DD16" s="4">
        <v>18056.22</v>
      </c>
      <c r="DE16" s="3">
        <v>0</v>
      </c>
      <c r="DF16" s="3">
        <v>4</v>
      </c>
      <c r="DG16" s="3">
        <v>0</v>
      </c>
      <c r="DH16" s="4">
        <v>3611.24</v>
      </c>
      <c r="DI16" s="4">
        <v>0</v>
      </c>
      <c r="DJ16" s="4">
        <v>3611.24</v>
      </c>
      <c r="DK16" s="4">
        <v>0</v>
      </c>
      <c r="DL16" s="3">
        <v>271</v>
      </c>
      <c r="DM16" s="3">
        <v>275</v>
      </c>
      <c r="DN16" s="3">
        <v>18</v>
      </c>
      <c r="DO16" s="4">
        <v>797733.08</v>
      </c>
      <c r="DP16" s="4">
        <v>533209.46</v>
      </c>
      <c r="DQ16" s="4">
        <v>248273.02</v>
      </c>
      <c r="DR16" s="4">
        <v>16250.6</v>
      </c>
      <c r="DS16" s="3">
        <v>271</v>
      </c>
      <c r="DT16" s="3">
        <v>279</v>
      </c>
      <c r="DU16" s="3">
        <v>18</v>
      </c>
      <c r="DV16" s="4">
        <v>801344.32</v>
      </c>
      <c r="DW16" s="4">
        <v>533209.46</v>
      </c>
      <c r="DX16" s="4">
        <v>251884.25999999998</v>
      </c>
      <c r="DY16" s="4">
        <v>16250.6</v>
      </c>
      <c r="DZ16" s="3">
        <v>0</v>
      </c>
      <c r="EA16" s="3">
        <v>3</v>
      </c>
      <c r="EB16" s="3">
        <v>0</v>
      </c>
      <c r="EC16" s="4">
        <v>2708.43</v>
      </c>
      <c r="ED16" s="4">
        <v>0</v>
      </c>
      <c r="EE16" s="4">
        <v>2708.43</v>
      </c>
      <c r="EF16" s="4">
        <v>0</v>
      </c>
      <c r="EG16" s="3">
        <v>195</v>
      </c>
      <c r="EH16" s="3">
        <v>198</v>
      </c>
      <c r="EI16" s="3">
        <v>13</v>
      </c>
      <c r="EJ16" s="4">
        <v>574167.82000000007</v>
      </c>
      <c r="EK16" s="4">
        <v>383674.7</v>
      </c>
      <c r="EL16" s="4">
        <v>178756.58</v>
      </c>
      <c r="EM16" s="4">
        <v>11736.54</v>
      </c>
      <c r="EN16" s="3">
        <v>195</v>
      </c>
      <c r="EO16" s="3">
        <v>201</v>
      </c>
      <c r="EP16" s="3">
        <v>13</v>
      </c>
      <c r="EQ16" s="4">
        <v>576876.25</v>
      </c>
      <c r="ER16" s="4">
        <v>383674.7</v>
      </c>
      <c r="ES16" s="4">
        <v>181465.00999999998</v>
      </c>
      <c r="ET16" s="4">
        <v>11736.54</v>
      </c>
      <c r="EU16" s="3">
        <v>0</v>
      </c>
      <c r="EV16" s="3">
        <v>3</v>
      </c>
      <c r="EW16" s="3">
        <v>0</v>
      </c>
      <c r="EX16" s="4">
        <v>2708.43</v>
      </c>
      <c r="EY16" s="4">
        <v>0</v>
      </c>
      <c r="EZ16" s="4">
        <v>2708.43</v>
      </c>
      <c r="FA16" s="4">
        <v>0</v>
      </c>
      <c r="FB16" s="3">
        <v>223</v>
      </c>
      <c r="FC16" s="3">
        <v>226</v>
      </c>
      <c r="FD16" s="3">
        <v>15</v>
      </c>
      <c r="FE16" s="4">
        <v>656343.91</v>
      </c>
      <c r="FF16" s="4">
        <v>438766.45</v>
      </c>
      <c r="FG16" s="4">
        <v>204035.29</v>
      </c>
      <c r="FH16" s="4">
        <v>13542.17</v>
      </c>
      <c r="FI16" s="3">
        <v>223</v>
      </c>
      <c r="FJ16" s="3">
        <v>229</v>
      </c>
      <c r="FK16" s="3">
        <v>15</v>
      </c>
      <c r="FL16" s="4">
        <v>659052.34000000008</v>
      </c>
      <c r="FM16" s="4">
        <v>438766.45</v>
      </c>
      <c r="FN16" s="4">
        <v>206743.72</v>
      </c>
      <c r="FO16" s="4">
        <v>13542.17</v>
      </c>
      <c r="FP16" s="3">
        <v>0</v>
      </c>
      <c r="FQ16" s="3">
        <v>2</v>
      </c>
      <c r="FR16" s="3">
        <v>0</v>
      </c>
      <c r="FS16" s="4">
        <v>1805.62</v>
      </c>
      <c r="FT16" s="4">
        <v>0</v>
      </c>
      <c r="FU16" s="4">
        <v>1805.62</v>
      </c>
      <c r="FV16" s="4">
        <v>0</v>
      </c>
      <c r="FW16" s="3">
        <v>154</v>
      </c>
      <c r="FX16" s="3">
        <v>157</v>
      </c>
      <c r="FY16" s="3">
        <v>11</v>
      </c>
      <c r="FZ16" s="4">
        <v>454676.88999999996</v>
      </c>
      <c r="GA16" s="4">
        <v>303004.64</v>
      </c>
      <c r="GB16" s="4">
        <v>141741.32999999999</v>
      </c>
      <c r="GC16" s="4">
        <v>9930.92</v>
      </c>
      <c r="GD16" s="3">
        <v>154</v>
      </c>
      <c r="GE16" s="3">
        <v>159</v>
      </c>
      <c r="GF16" s="3">
        <v>11</v>
      </c>
      <c r="GG16" s="4">
        <v>456482.50999999995</v>
      </c>
      <c r="GH16" s="4">
        <v>303004.64</v>
      </c>
      <c r="GI16" s="4">
        <v>143546.94999999998</v>
      </c>
      <c r="GJ16" s="4">
        <v>9930.92</v>
      </c>
      <c r="GK16" s="3">
        <v>0</v>
      </c>
      <c r="GL16" s="3">
        <v>3</v>
      </c>
      <c r="GM16" s="3">
        <v>0</v>
      </c>
      <c r="GN16" s="4">
        <v>2708.43</v>
      </c>
      <c r="GO16" s="4">
        <v>0</v>
      </c>
      <c r="GP16" s="4">
        <v>2708.43</v>
      </c>
      <c r="GQ16" s="4">
        <v>0</v>
      </c>
      <c r="GR16" s="3">
        <v>243</v>
      </c>
      <c r="GS16" s="3">
        <v>247</v>
      </c>
      <c r="GT16" s="3">
        <v>17</v>
      </c>
      <c r="GU16" s="4">
        <v>716459.81</v>
      </c>
      <c r="GV16" s="4">
        <v>478117.7</v>
      </c>
      <c r="GW16" s="4">
        <v>222994.32</v>
      </c>
      <c r="GX16" s="4">
        <v>15347.79</v>
      </c>
      <c r="GY16" s="3">
        <v>243</v>
      </c>
      <c r="GZ16" s="3">
        <v>250</v>
      </c>
      <c r="HA16" s="3">
        <v>17</v>
      </c>
      <c r="HB16" s="4">
        <v>719168.24</v>
      </c>
      <c r="HC16" s="4">
        <v>478117.7</v>
      </c>
      <c r="HD16" s="4">
        <v>225702.75</v>
      </c>
      <c r="HE16" s="4">
        <v>15347.79</v>
      </c>
      <c r="HF16" s="3">
        <v>0</v>
      </c>
      <c r="HG16" s="3">
        <v>4</v>
      </c>
      <c r="HH16" s="3">
        <v>0</v>
      </c>
      <c r="HI16" s="4">
        <v>3611.24</v>
      </c>
      <c r="HJ16" s="4">
        <v>0</v>
      </c>
      <c r="HK16" s="4">
        <v>3611.24</v>
      </c>
      <c r="HL16" s="4">
        <v>0</v>
      </c>
      <c r="HM16" s="3">
        <v>277</v>
      </c>
      <c r="HN16" s="3">
        <v>281</v>
      </c>
      <c r="HO16" s="3">
        <v>19</v>
      </c>
      <c r="HP16" s="4">
        <v>815858.13</v>
      </c>
      <c r="HQ16" s="4">
        <v>545014.82999999996</v>
      </c>
      <c r="HR16" s="4">
        <v>253689.89</v>
      </c>
      <c r="HS16" s="4">
        <v>17153.41</v>
      </c>
      <c r="HT16" s="3">
        <v>277</v>
      </c>
      <c r="HU16" s="3">
        <v>285</v>
      </c>
      <c r="HV16" s="3">
        <v>19</v>
      </c>
      <c r="HW16" s="4">
        <v>819469.37</v>
      </c>
      <c r="HX16" s="4">
        <v>545014.82999999996</v>
      </c>
      <c r="HY16" s="4">
        <v>257301.13</v>
      </c>
      <c r="HZ16" s="4">
        <v>17153.41</v>
      </c>
      <c r="IA16" s="3">
        <v>0</v>
      </c>
      <c r="IB16" s="3">
        <v>3</v>
      </c>
      <c r="IC16" s="3">
        <v>0</v>
      </c>
      <c r="ID16" s="4">
        <v>2708.4699999999993</v>
      </c>
      <c r="IE16" s="4">
        <v>0</v>
      </c>
      <c r="IF16" s="4">
        <v>2708.4699999999993</v>
      </c>
      <c r="IG16" s="4">
        <v>0</v>
      </c>
      <c r="IH16" s="3">
        <v>148</v>
      </c>
      <c r="II16" s="3">
        <v>148</v>
      </c>
      <c r="IJ16" s="3">
        <v>10</v>
      </c>
      <c r="IK16" s="4">
        <v>433843.3800000003</v>
      </c>
      <c r="IL16" s="4">
        <v>291199.26000000013</v>
      </c>
      <c r="IM16" s="4">
        <v>133616.02000000019</v>
      </c>
      <c r="IN16" s="4">
        <v>9028.0999999999949</v>
      </c>
      <c r="IO16" s="3">
        <v>148</v>
      </c>
      <c r="IP16" s="3">
        <v>151</v>
      </c>
      <c r="IQ16" s="3">
        <v>10</v>
      </c>
      <c r="IR16" s="4">
        <v>436551.85000000033</v>
      </c>
      <c r="IS16" s="4">
        <v>291199.26000000013</v>
      </c>
      <c r="IT16" s="4">
        <v>136324.49000000019</v>
      </c>
      <c r="IU16" s="4">
        <v>9028.0999999999949</v>
      </c>
      <c r="IV16" s="3">
        <v>8</v>
      </c>
      <c r="IW16" s="3">
        <v>42</v>
      </c>
      <c r="IX16" s="3">
        <v>0</v>
      </c>
      <c r="IY16" s="4">
        <v>53265.850000000006</v>
      </c>
      <c r="IZ16" s="4">
        <v>15347.79</v>
      </c>
      <c r="JA16" s="4">
        <v>37918.060000000005</v>
      </c>
      <c r="JB16" s="4">
        <v>0</v>
      </c>
      <c r="JC16" s="3">
        <v>2938</v>
      </c>
      <c r="JD16" s="3">
        <v>2983</v>
      </c>
      <c r="JE16" s="3">
        <v>200</v>
      </c>
      <c r="JF16" s="4">
        <v>8654346.2399999984</v>
      </c>
      <c r="JG16" s="4">
        <v>5780698.8300000001</v>
      </c>
      <c r="JH16" s="4">
        <v>2693085.21</v>
      </c>
      <c r="JI16" s="4">
        <v>180562.2</v>
      </c>
      <c r="JJ16" s="3">
        <v>2946</v>
      </c>
      <c r="JK16" s="3">
        <v>3025</v>
      </c>
      <c r="JL16" s="3">
        <v>200</v>
      </c>
      <c r="JM16" s="4">
        <v>8707612.0899999999</v>
      </c>
      <c r="JN16" s="4">
        <v>5796046.6200000001</v>
      </c>
      <c r="JO16" s="4">
        <v>2731003.27</v>
      </c>
      <c r="JP16" s="4">
        <v>180562.2</v>
      </c>
    </row>
    <row r="17" spans="1:276">
      <c r="A17" s="6">
        <f t="shared" si="13"/>
        <v>110044</v>
      </c>
      <c r="B17" s="6" t="str">
        <f t="shared" si="13"/>
        <v>койгор</v>
      </c>
      <c r="C17" s="5" t="s">
        <v>17</v>
      </c>
      <c r="D17" s="4">
        <v>66.3</v>
      </c>
      <c r="E17" s="4">
        <v>13.1</v>
      </c>
      <c r="F17" s="4">
        <v>0</v>
      </c>
      <c r="G17" s="4">
        <v>0</v>
      </c>
      <c r="H17" s="4" t="s">
        <v>5</v>
      </c>
      <c r="I17" s="4" t="s">
        <v>5</v>
      </c>
      <c r="J17" s="4" t="s">
        <v>5</v>
      </c>
      <c r="K17" s="4">
        <v>2052.0100000000002</v>
      </c>
      <c r="L17" s="4">
        <v>955.98</v>
      </c>
      <c r="M17" s="4">
        <v>64.099999999999994</v>
      </c>
      <c r="N17" s="4">
        <v>0</v>
      </c>
      <c r="O17" s="4" t="s">
        <v>5</v>
      </c>
      <c r="P17" s="4" t="s">
        <v>5</v>
      </c>
      <c r="Q17" s="4" t="s">
        <v>5</v>
      </c>
      <c r="R17" s="4">
        <v>2118.3100000000004</v>
      </c>
      <c r="S17" s="4">
        <v>969.08</v>
      </c>
      <c r="T17" s="4">
        <v>64.099999999999994</v>
      </c>
      <c r="U17" s="4">
        <v>0</v>
      </c>
      <c r="V17" s="4" t="s">
        <v>5</v>
      </c>
      <c r="W17" s="4" t="s">
        <v>5</v>
      </c>
      <c r="X17" s="4" t="s">
        <v>5</v>
      </c>
      <c r="Y17" s="4">
        <v>0</v>
      </c>
      <c r="Z17" s="4">
        <v>16.89</v>
      </c>
      <c r="AA17" s="4">
        <v>0</v>
      </c>
      <c r="AB17" s="4">
        <v>0</v>
      </c>
      <c r="AC17" s="4" t="s">
        <v>5</v>
      </c>
      <c r="AD17" s="4" t="s">
        <v>5</v>
      </c>
      <c r="AE17" s="4" t="s">
        <v>5</v>
      </c>
      <c r="AF17" s="4">
        <v>2575.4299999999998</v>
      </c>
      <c r="AG17" s="4">
        <v>1199.83</v>
      </c>
      <c r="AH17" s="4">
        <v>80.44</v>
      </c>
      <c r="AI17" s="4">
        <v>0</v>
      </c>
      <c r="AJ17" s="4" t="s">
        <v>5</v>
      </c>
      <c r="AK17" s="4" t="s">
        <v>5</v>
      </c>
      <c r="AL17" s="4" t="s">
        <v>5</v>
      </c>
      <c r="AM17" s="4">
        <v>2575.4299999999998</v>
      </c>
      <c r="AN17" s="4">
        <v>1216.72</v>
      </c>
      <c r="AO17" s="4">
        <v>80.44</v>
      </c>
      <c r="AP17" s="4">
        <v>0</v>
      </c>
      <c r="AQ17" s="4" t="s">
        <v>5</v>
      </c>
      <c r="AR17" s="4" t="s">
        <v>5</v>
      </c>
      <c r="AS17" s="4" t="s">
        <v>5</v>
      </c>
      <c r="AT17" s="4">
        <v>0</v>
      </c>
      <c r="AU17" s="4">
        <v>19.03</v>
      </c>
      <c r="AV17" s="4">
        <v>0</v>
      </c>
      <c r="AW17" s="4">
        <v>0</v>
      </c>
      <c r="AX17" s="4" t="s">
        <v>5</v>
      </c>
      <c r="AY17" s="4" t="s">
        <v>5</v>
      </c>
      <c r="AZ17" s="4" t="s">
        <v>5</v>
      </c>
      <c r="BA17" s="4">
        <v>2901.03</v>
      </c>
      <c r="BB17" s="4">
        <v>1351.52</v>
      </c>
      <c r="BC17" s="4">
        <v>90.61</v>
      </c>
      <c r="BD17" s="4">
        <v>0</v>
      </c>
      <c r="BE17" s="4" t="s">
        <v>5</v>
      </c>
      <c r="BF17" s="4" t="s">
        <v>5</v>
      </c>
      <c r="BG17" s="4" t="s">
        <v>5</v>
      </c>
      <c r="BH17" s="4">
        <v>2901.03</v>
      </c>
      <c r="BI17" s="4">
        <v>1370.55</v>
      </c>
      <c r="BJ17" s="4">
        <v>90.61</v>
      </c>
      <c r="BK17" s="4">
        <v>0</v>
      </c>
      <c r="BL17" s="4" t="s">
        <v>5</v>
      </c>
      <c r="BM17" s="4" t="s">
        <v>5</v>
      </c>
      <c r="BN17" s="4" t="s">
        <v>5</v>
      </c>
      <c r="BO17" s="4">
        <v>0</v>
      </c>
      <c r="BP17" s="4">
        <v>14.13</v>
      </c>
      <c r="BQ17" s="4">
        <v>0</v>
      </c>
      <c r="BR17" s="4">
        <v>0</v>
      </c>
      <c r="BS17" s="4" t="s">
        <v>5</v>
      </c>
      <c r="BT17" s="4" t="s">
        <v>5</v>
      </c>
      <c r="BU17" s="4" t="s">
        <v>5</v>
      </c>
      <c r="BV17" s="4">
        <v>2153.8200000000002</v>
      </c>
      <c r="BW17" s="4">
        <v>1003.41</v>
      </c>
      <c r="BX17" s="4">
        <v>67.28</v>
      </c>
      <c r="BY17" s="4">
        <v>0</v>
      </c>
      <c r="BZ17" s="4" t="s">
        <v>5</v>
      </c>
      <c r="CA17" s="4" t="s">
        <v>5</v>
      </c>
      <c r="CB17" s="4" t="s">
        <v>5</v>
      </c>
      <c r="CC17" s="4">
        <v>2153.8200000000002</v>
      </c>
      <c r="CD17" s="4">
        <v>1017.54</v>
      </c>
      <c r="CE17" s="4">
        <v>67.28</v>
      </c>
      <c r="CF17" s="4">
        <v>0</v>
      </c>
      <c r="CG17" s="4" t="s">
        <v>5</v>
      </c>
      <c r="CH17" s="4" t="s">
        <v>5</v>
      </c>
      <c r="CI17" s="4" t="s">
        <v>5</v>
      </c>
      <c r="CJ17" s="4">
        <v>0</v>
      </c>
      <c r="CK17" s="4">
        <v>16.12</v>
      </c>
      <c r="CL17" s="4">
        <v>0</v>
      </c>
      <c r="CM17" s="4">
        <v>0</v>
      </c>
      <c r="CN17" s="4" t="s">
        <v>5</v>
      </c>
      <c r="CO17" s="4" t="s">
        <v>5</v>
      </c>
      <c r="CP17" s="4" t="s">
        <v>5</v>
      </c>
      <c r="CQ17" s="4">
        <v>2457.9899999999998</v>
      </c>
      <c r="CR17" s="4">
        <v>1145.1199999999999</v>
      </c>
      <c r="CS17" s="4">
        <v>76.78</v>
      </c>
      <c r="CT17" s="4">
        <v>0</v>
      </c>
      <c r="CU17" s="4" t="s">
        <v>5</v>
      </c>
      <c r="CV17" s="4" t="s">
        <v>5</v>
      </c>
      <c r="CW17" s="4" t="s">
        <v>5</v>
      </c>
      <c r="CX17" s="4">
        <v>2457.9899999999998</v>
      </c>
      <c r="CY17" s="4">
        <v>1161.2399999999998</v>
      </c>
      <c r="CZ17" s="4">
        <v>76.78</v>
      </c>
      <c r="DA17" s="4">
        <v>0</v>
      </c>
      <c r="DB17" s="4" t="s">
        <v>5</v>
      </c>
      <c r="DC17" s="4" t="s">
        <v>5</v>
      </c>
      <c r="DD17" s="4" t="s">
        <v>5</v>
      </c>
      <c r="DE17" s="4">
        <v>0</v>
      </c>
      <c r="DF17" s="4">
        <v>15.08</v>
      </c>
      <c r="DG17" s="4">
        <v>0</v>
      </c>
      <c r="DH17" s="4">
        <v>0</v>
      </c>
      <c r="DI17" s="4" t="s">
        <v>5</v>
      </c>
      <c r="DJ17" s="4" t="s">
        <v>5</v>
      </c>
      <c r="DK17" s="4" t="s">
        <v>5</v>
      </c>
      <c r="DL17" s="4">
        <v>2299.27</v>
      </c>
      <c r="DM17" s="4">
        <v>1071.17</v>
      </c>
      <c r="DN17" s="4">
        <v>71.819999999999993</v>
      </c>
      <c r="DO17" s="4">
        <v>0</v>
      </c>
      <c r="DP17" s="4" t="s">
        <v>5</v>
      </c>
      <c r="DQ17" s="4" t="s">
        <v>5</v>
      </c>
      <c r="DR17" s="4" t="s">
        <v>5</v>
      </c>
      <c r="DS17" s="4">
        <v>2299.27</v>
      </c>
      <c r="DT17" s="4">
        <v>1086.25</v>
      </c>
      <c r="DU17" s="4">
        <v>71.819999999999993</v>
      </c>
      <c r="DV17" s="4">
        <v>0</v>
      </c>
      <c r="DW17" s="4" t="s">
        <v>5</v>
      </c>
      <c r="DX17" s="4" t="s">
        <v>5</v>
      </c>
      <c r="DY17" s="4" t="s">
        <v>5</v>
      </c>
      <c r="DZ17" s="4">
        <v>0</v>
      </c>
      <c r="EA17" s="4">
        <v>10.89</v>
      </c>
      <c r="EB17" s="4">
        <v>0</v>
      </c>
      <c r="EC17" s="4">
        <v>0</v>
      </c>
      <c r="ED17" s="4" t="s">
        <v>5</v>
      </c>
      <c r="EE17" s="4" t="s">
        <v>5</v>
      </c>
      <c r="EF17" s="4" t="s">
        <v>5</v>
      </c>
      <c r="EG17" s="4">
        <v>1660.61</v>
      </c>
      <c r="EH17" s="4">
        <v>773.64</v>
      </c>
      <c r="EI17" s="4">
        <v>51.87</v>
      </c>
      <c r="EJ17" s="4">
        <v>0</v>
      </c>
      <c r="EK17" s="4" t="s">
        <v>5</v>
      </c>
      <c r="EL17" s="4" t="s">
        <v>5</v>
      </c>
      <c r="EM17" s="4" t="s">
        <v>5</v>
      </c>
      <c r="EN17" s="4">
        <v>1660.61</v>
      </c>
      <c r="EO17" s="4">
        <v>784.53</v>
      </c>
      <c r="EP17" s="4">
        <v>51.87</v>
      </c>
      <c r="EQ17" s="4">
        <v>0</v>
      </c>
      <c r="ER17" s="4" t="s">
        <v>5</v>
      </c>
      <c r="ES17" s="4" t="s">
        <v>5</v>
      </c>
      <c r="ET17" s="4" t="s">
        <v>5</v>
      </c>
      <c r="EU17" s="4">
        <v>0</v>
      </c>
      <c r="EV17" s="4">
        <v>12.42</v>
      </c>
      <c r="EW17" s="4">
        <v>0</v>
      </c>
      <c r="EX17" s="4">
        <v>0</v>
      </c>
      <c r="EY17" s="4" t="s">
        <v>5</v>
      </c>
      <c r="EZ17" s="4" t="s">
        <v>5</v>
      </c>
      <c r="FA17" s="4" t="s">
        <v>5</v>
      </c>
      <c r="FB17" s="4">
        <v>1892.94</v>
      </c>
      <c r="FC17" s="4">
        <v>881.87</v>
      </c>
      <c r="FD17" s="4">
        <v>59.13</v>
      </c>
      <c r="FE17" s="4">
        <v>0</v>
      </c>
      <c r="FF17" s="4" t="s">
        <v>5</v>
      </c>
      <c r="FG17" s="4" t="s">
        <v>5</v>
      </c>
      <c r="FH17" s="4" t="s">
        <v>5</v>
      </c>
      <c r="FI17" s="4">
        <v>1892.94</v>
      </c>
      <c r="FJ17" s="4">
        <v>894.29</v>
      </c>
      <c r="FK17" s="4">
        <v>59.13</v>
      </c>
      <c r="FL17" s="4">
        <v>0</v>
      </c>
      <c r="FM17" s="4" t="s">
        <v>5</v>
      </c>
      <c r="FN17" s="4" t="s">
        <v>5</v>
      </c>
      <c r="FO17" s="4" t="s">
        <v>5</v>
      </c>
      <c r="FP17" s="4">
        <v>0</v>
      </c>
      <c r="FQ17" s="4">
        <v>8.61</v>
      </c>
      <c r="FR17" s="4">
        <v>0</v>
      </c>
      <c r="FS17" s="4">
        <v>0</v>
      </c>
      <c r="FT17" s="4" t="s">
        <v>5</v>
      </c>
      <c r="FU17" s="4" t="s">
        <v>5</v>
      </c>
      <c r="FV17" s="4" t="s">
        <v>5</v>
      </c>
      <c r="FW17" s="4">
        <v>1312.39</v>
      </c>
      <c r="FX17" s="4">
        <v>611.41</v>
      </c>
      <c r="FY17" s="4">
        <v>40.99</v>
      </c>
      <c r="FZ17" s="4">
        <v>0</v>
      </c>
      <c r="GA17" s="4" t="s">
        <v>5</v>
      </c>
      <c r="GB17" s="4" t="s">
        <v>5</v>
      </c>
      <c r="GC17" s="4" t="s">
        <v>5</v>
      </c>
      <c r="GD17" s="4">
        <v>1312.39</v>
      </c>
      <c r="GE17" s="4">
        <v>620.02</v>
      </c>
      <c r="GF17" s="4">
        <v>40.99</v>
      </c>
      <c r="GG17" s="4">
        <v>0</v>
      </c>
      <c r="GH17" s="4" t="s">
        <v>5</v>
      </c>
      <c r="GI17" s="4" t="s">
        <v>5</v>
      </c>
      <c r="GJ17" s="4" t="s">
        <v>5</v>
      </c>
      <c r="GK17" s="4">
        <v>0</v>
      </c>
      <c r="GL17" s="4">
        <v>13.57</v>
      </c>
      <c r="GM17" s="4">
        <v>0</v>
      </c>
      <c r="GN17" s="4">
        <v>0</v>
      </c>
      <c r="GO17" s="4" t="s">
        <v>5</v>
      </c>
      <c r="GP17" s="4" t="s">
        <v>5</v>
      </c>
      <c r="GQ17" s="4" t="s">
        <v>5</v>
      </c>
      <c r="GR17" s="4">
        <v>2068.08</v>
      </c>
      <c r="GS17" s="4">
        <v>963.47</v>
      </c>
      <c r="GT17" s="4">
        <v>64.599999999999994</v>
      </c>
      <c r="GU17" s="4">
        <v>0</v>
      </c>
      <c r="GV17" s="4" t="s">
        <v>5</v>
      </c>
      <c r="GW17" s="4" t="s">
        <v>5</v>
      </c>
      <c r="GX17" s="4" t="s">
        <v>5</v>
      </c>
      <c r="GY17" s="4">
        <v>2068.08</v>
      </c>
      <c r="GZ17" s="4">
        <v>977.04000000000008</v>
      </c>
      <c r="HA17" s="4">
        <v>64.599999999999994</v>
      </c>
      <c r="HB17" s="4">
        <v>0</v>
      </c>
      <c r="HC17" s="4" t="s">
        <v>5</v>
      </c>
      <c r="HD17" s="4" t="s">
        <v>5</v>
      </c>
      <c r="HE17" s="4" t="s">
        <v>5</v>
      </c>
      <c r="HF17" s="4">
        <v>0</v>
      </c>
      <c r="HG17" s="4">
        <v>15.46</v>
      </c>
      <c r="HH17" s="4">
        <v>0</v>
      </c>
      <c r="HI17" s="4">
        <v>0</v>
      </c>
      <c r="HJ17" s="4" t="s">
        <v>5</v>
      </c>
      <c r="HK17" s="4" t="s">
        <v>5</v>
      </c>
      <c r="HL17" s="4" t="s">
        <v>5</v>
      </c>
      <c r="HM17" s="4">
        <v>2356.2399999999998</v>
      </c>
      <c r="HN17" s="4">
        <v>1097.72</v>
      </c>
      <c r="HO17" s="4">
        <v>73.599999999999994</v>
      </c>
      <c r="HP17" s="4">
        <v>0</v>
      </c>
      <c r="HQ17" s="4" t="s">
        <v>5</v>
      </c>
      <c r="HR17" s="4" t="s">
        <v>5</v>
      </c>
      <c r="HS17" s="4" t="s">
        <v>5</v>
      </c>
      <c r="HT17" s="4">
        <v>2356.2399999999998</v>
      </c>
      <c r="HU17" s="4">
        <v>1113.18</v>
      </c>
      <c r="HV17" s="4">
        <v>73.599999999999994</v>
      </c>
      <c r="HW17" s="4">
        <v>0</v>
      </c>
      <c r="HX17" s="4" t="s">
        <v>5</v>
      </c>
      <c r="HY17" s="4" t="s">
        <v>5</v>
      </c>
      <c r="HZ17" s="4" t="s">
        <v>5</v>
      </c>
      <c r="IA17" s="4">
        <v>0</v>
      </c>
      <c r="IB17" s="4">
        <v>8.5</v>
      </c>
      <c r="IC17" s="4">
        <v>0</v>
      </c>
      <c r="ID17" s="4">
        <v>0</v>
      </c>
      <c r="IE17" s="4" t="s">
        <v>5</v>
      </c>
      <c r="IF17" s="4" t="s">
        <v>5</v>
      </c>
      <c r="IG17" s="4" t="s">
        <v>5</v>
      </c>
      <c r="IH17" s="4">
        <v>1241.8900000000021</v>
      </c>
      <c r="II17" s="4">
        <v>578.56000000000085</v>
      </c>
      <c r="IJ17" s="4">
        <v>38.780000000000086</v>
      </c>
      <c r="IK17" s="4">
        <v>0</v>
      </c>
      <c r="IL17" s="4" t="s">
        <v>5</v>
      </c>
      <c r="IM17" s="4" t="s">
        <v>5</v>
      </c>
      <c r="IN17" s="4" t="s">
        <v>5</v>
      </c>
      <c r="IO17" s="4">
        <v>1241.8900000000021</v>
      </c>
      <c r="IP17" s="4">
        <v>587.06000000000085</v>
      </c>
      <c r="IQ17" s="4">
        <v>38.780000000000086</v>
      </c>
      <c r="IR17" s="4">
        <v>0</v>
      </c>
      <c r="IS17" s="4" t="s">
        <v>5</v>
      </c>
      <c r="IT17" s="4" t="s">
        <v>5</v>
      </c>
      <c r="IU17" s="4" t="s">
        <v>5</v>
      </c>
      <c r="IV17" s="4">
        <v>66.3</v>
      </c>
      <c r="IW17" s="4">
        <v>163.80000000000001</v>
      </c>
      <c r="IX17" s="4">
        <v>0</v>
      </c>
      <c r="IY17" s="4">
        <v>0</v>
      </c>
      <c r="IZ17" s="4" t="s">
        <v>5</v>
      </c>
      <c r="JA17" s="4" t="s">
        <v>5</v>
      </c>
      <c r="JB17" s="4" t="s">
        <v>5</v>
      </c>
      <c r="JC17" s="4">
        <v>24971.7</v>
      </c>
      <c r="JD17" s="4">
        <v>11633.7</v>
      </c>
      <c r="JE17" s="4">
        <v>780.00000000000011</v>
      </c>
      <c r="JF17" s="4">
        <v>0</v>
      </c>
      <c r="JG17" s="4" t="s">
        <v>5</v>
      </c>
      <c r="JH17" s="4" t="s">
        <v>5</v>
      </c>
      <c r="JI17" s="4" t="s">
        <v>5</v>
      </c>
      <c r="JJ17" s="4">
        <v>25038</v>
      </c>
      <c r="JK17" s="4">
        <v>11797.5</v>
      </c>
      <c r="JL17" s="4">
        <v>780.00000000000011</v>
      </c>
      <c r="JM17" s="4">
        <v>0</v>
      </c>
      <c r="JN17" s="4" t="s">
        <v>5</v>
      </c>
      <c r="JO17" s="4" t="s">
        <v>5</v>
      </c>
      <c r="JP17" s="4" t="s">
        <v>5</v>
      </c>
    </row>
    <row r="18" spans="1:276">
      <c r="A18" s="6">
        <f t="shared" si="13"/>
        <v>110044</v>
      </c>
      <c r="B18" s="6" t="str">
        <f t="shared" si="13"/>
        <v>койгор</v>
      </c>
      <c r="C18" s="5" t="s">
        <v>10</v>
      </c>
      <c r="D18" s="3">
        <v>4</v>
      </c>
      <c r="E18" s="3">
        <v>40</v>
      </c>
      <c r="F18" s="3" t="s">
        <v>5</v>
      </c>
      <c r="G18" s="4">
        <v>52877.93</v>
      </c>
      <c r="H18" s="4">
        <v>52877.93</v>
      </c>
      <c r="I18" s="4" t="s">
        <v>5</v>
      </c>
      <c r="J18" s="4" t="s">
        <v>5</v>
      </c>
      <c r="K18" s="3">
        <v>24</v>
      </c>
      <c r="L18" s="3">
        <v>239</v>
      </c>
      <c r="M18" s="3" t="s">
        <v>5</v>
      </c>
      <c r="N18" s="4">
        <v>317267.57</v>
      </c>
      <c r="O18" s="4">
        <v>317267.57</v>
      </c>
      <c r="P18" s="4" t="s">
        <v>5</v>
      </c>
      <c r="Q18" s="4" t="s">
        <v>5</v>
      </c>
      <c r="R18" s="3">
        <v>28</v>
      </c>
      <c r="S18" s="3">
        <v>279</v>
      </c>
      <c r="T18" s="3" t="s">
        <v>5</v>
      </c>
      <c r="U18" s="4">
        <v>370145.5</v>
      </c>
      <c r="V18" s="4">
        <v>370145.5</v>
      </c>
      <c r="W18" s="4" t="s">
        <v>5</v>
      </c>
      <c r="X18" s="4" t="s">
        <v>5</v>
      </c>
      <c r="Y18" s="3">
        <v>0</v>
      </c>
      <c r="Z18" s="3">
        <v>0</v>
      </c>
      <c r="AA18" s="3" t="s">
        <v>5</v>
      </c>
      <c r="AB18" s="4">
        <v>0</v>
      </c>
      <c r="AC18" s="4">
        <v>0</v>
      </c>
      <c r="AD18" s="4" t="s">
        <v>5</v>
      </c>
      <c r="AE18" s="4" t="s">
        <v>5</v>
      </c>
      <c r="AF18" s="3">
        <v>54</v>
      </c>
      <c r="AG18" s="3">
        <v>537</v>
      </c>
      <c r="AH18" s="3" t="s">
        <v>5</v>
      </c>
      <c r="AI18" s="4">
        <v>713852.04</v>
      </c>
      <c r="AJ18" s="4">
        <v>713852.04</v>
      </c>
      <c r="AK18" s="4" t="s">
        <v>5</v>
      </c>
      <c r="AL18" s="4" t="s">
        <v>5</v>
      </c>
      <c r="AM18" s="3">
        <v>54</v>
      </c>
      <c r="AN18" s="3">
        <v>537</v>
      </c>
      <c r="AO18" s="3" t="s">
        <v>5</v>
      </c>
      <c r="AP18" s="4">
        <v>713852.04</v>
      </c>
      <c r="AQ18" s="4">
        <v>713852.04</v>
      </c>
      <c r="AR18" s="4" t="s">
        <v>5</v>
      </c>
      <c r="AS18" s="4" t="s">
        <v>5</v>
      </c>
      <c r="AT18" s="3">
        <v>0</v>
      </c>
      <c r="AU18" s="3">
        <v>0</v>
      </c>
      <c r="AV18" s="3" t="s">
        <v>5</v>
      </c>
      <c r="AW18" s="4">
        <v>0</v>
      </c>
      <c r="AX18" s="4">
        <v>0</v>
      </c>
      <c r="AY18" s="4" t="s">
        <v>5</v>
      </c>
      <c r="AZ18" s="4" t="s">
        <v>5</v>
      </c>
      <c r="BA18" s="3">
        <v>55</v>
      </c>
      <c r="BB18" s="3">
        <v>547</v>
      </c>
      <c r="BC18" s="3" t="s">
        <v>5</v>
      </c>
      <c r="BD18" s="4">
        <v>727071.52</v>
      </c>
      <c r="BE18" s="4">
        <v>727071.52</v>
      </c>
      <c r="BF18" s="4" t="s">
        <v>5</v>
      </c>
      <c r="BG18" s="4" t="s">
        <v>5</v>
      </c>
      <c r="BH18" s="3">
        <v>55</v>
      </c>
      <c r="BI18" s="3">
        <v>547</v>
      </c>
      <c r="BJ18" s="3" t="s">
        <v>5</v>
      </c>
      <c r="BK18" s="4">
        <v>727071.52</v>
      </c>
      <c r="BL18" s="4">
        <v>727071.52</v>
      </c>
      <c r="BM18" s="4" t="s">
        <v>5</v>
      </c>
      <c r="BN18" s="4" t="s">
        <v>5</v>
      </c>
      <c r="BO18" s="3">
        <v>0</v>
      </c>
      <c r="BP18" s="3">
        <v>0</v>
      </c>
      <c r="BQ18" s="3" t="s">
        <v>5</v>
      </c>
      <c r="BR18" s="4">
        <v>0</v>
      </c>
      <c r="BS18" s="4">
        <v>0</v>
      </c>
      <c r="BT18" s="4" t="s">
        <v>5</v>
      </c>
      <c r="BU18" s="4" t="s">
        <v>5</v>
      </c>
      <c r="BV18" s="3">
        <v>51</v>
      </c>
      <c r="BW18" s="3">
        <v>507</v>
      </c>
      <c r="BX18" s="3" t="s">
        <v>5</v>
      </c>
      <c r="BY18" s="4">
        <v>674193.59</v>
      </c>
      <c r="BZ18" s="4">
        <v>674193.59</v>
      </c>
      <c r="CA18" s="4" t="s">
        <v>5</v>
      </c>
      <c r="CB18" s="4" t="s">
        <v>5</v>
      </c>
      <c r="CC18" s="3">
        <v>51</v>
      </c>
      <c r="CD18" s="3">
        <v>507</v>
      </c>
      <c r="CE18" s="3" t="s">
        <v>5</v>
      </c>
      <c r="CF18" s="4">
        <v>674193.59</v>
      </c>
      <c r="CG18" s="4">
        <v>674193.59</v>
      </c>
      <c r="CH18" s="4" t="s">
        <v>5</v>
      </c>
      <c r="CI18" s="4" t="s">
        <v>5</v>
      </c>
      <c r="CJ18" s="3">
        <v>0</v>
      </c>
      <c r="CK18" s="3">
        <v>0</v>
      </c>
      <c r="CL18" s="3" t="s">
        <v>5</v>
      </c>
      <c r="CM18" s="4">
        <v>0</v>
      </c>
      <c r="CN18" s="4">
        <v>0</v>
      </c>
      <c r="CO18" s="4" t="s">
        <v>5</v>
      </c>
      <c r="CP18" s="4" t="s">
        <v>5</v>
      </c>
      <c r="CQ18" s="3">
        <v>26</v>
      </c>
      <c r="CR18" s="3">
        <v>259</v>
      </c>
      <c r="CS18" s="3" t="s">
        <v>5</v>
      </c>
      <c r="CT18" s="4">
        <v>343706.54</v>
      </c>
      <c r="CU18" s="4">
        <v>343706.54</v>
      </c>
      <c r="CV18" s="4" t="s">
        <v>5</v>
      </c>
      <c r="CW18" s="4" t="s">
        <v>5</v>
      </c>
      <c r="CX18" s="3">
        <v>26</v>
      </c>
      <c r="CY18" s="3">
        <v>259</v>
      </c>
      <c r="CZ18" s="3" t="s">
        <v>5</v>
      </c>
      <c r="DA18" s="4">
        <v>343706.54</v>
      </c>
      <c r="DB18" s="4">
        <v>343706.54</v>
      </c>
      <c r="DC18" s="4" t="s">
        <v>5</v>
      </c>
      <c r="DD18" s="4" t="s">
        <v>5</v>
      </c>
      <c r="DE18" s="3">
        <v>0</v>
      </c>
      <c r="DF18" s="3">
        <v>0</v>
      </c>
      <c r="DG18" s="3" t="s">
        <v>5</v>
      </c>
      <c r="DH18" s="4">
        <v>0</v>
      </c>
      <c r="DI18" s="4">
        <v>0</v>
      </c>
      <c r="DJ18" s="4" t="s">
        <v>5</v>
      </c>
      <c r="DK18" s="4" t="s">
        <v>5</v>
      </c>
      <c r="DL18" s="3">
        <v>44</v>
      </c>
      <c r="DM18" s="3">
        <v>438</v>
      </c>
      <c r="DN18" s="3" t="s">
        <v>5</v>
      </c>
      <c r="DO18" s="4">
        <v>581657.22</v>
      </c>
      <c r="DP18" s="4">
        <v>581657.22</v>
      </c>
      <c r="DQ18" s="4" t="s">
        <v>5</v>
      </c>
      <c r="DR18" s="4" t="s">
        <v>5</v>
      </c>
      <c r="DS18" s="3">
        <v>44</v>
      </c>
      <c r="DT18" s="3">
        <v>438</v>
      </c>
      <c r="DU18" s="3" t="s">
        <v>5</v>
      </c>
      <c r="DV18" s="4">
        <v>581657.22</v>
      </c>
      <c r="DW18" s="4">
        <v>581657.22</v>
      </c>
      <c r="DX18" s="4" t="s">
        <v>5</v>
      </c>
      <c r="DY18" s="4" t="s">
        <v>5</v>
      </c>
      <c r="DZ18" s="3">
        <v>0</v>
      </c>
      <c r="EA18" s="3">
        <v>0</v>
      </c>
      <c r="EB18" s="3" t="s">
        <v>5</v>
      </c>
      <c r="EC18" s="4">
        <v>0</v>
      </c>
      <c r="ED18" s="4">
        <v>0</v>
      </c>
      <c r="EE18" s="4" t="s">
        <v>5</v>
      </c>
      <c r="EF18" s="4" t="s">
        <v>5</v>
      </c>
      <c r="EG18" s="3">
        <v>27</v>
      </c>
      <c r="EH18" s="3">
        <v>269</v>
      </c>
      <c r="EI18" s="3" t="s">
        <v>5</v>
      </c>
      <c r="EJ18" s="4">
        <v>356926.02</v>
      </c>
      <c r="EK18" s="4">
        <v>356926.02</v>
      </c>
      <c r="EL18" s="4" t="s">
        <v>5</v>
      </c>
      <c r="EM18" s="4" t="s">
        <v>5</v>
      </c>
      <c r="EN18" s="3">
        <v>27</v>
      </c>
      <c r="EO18" s="3">
        <v>269</v>
      </c>
      <c r="EP18" s="3" t="s">
        <v>5</v>
      </c>
      <c r="EQ18" s="4">
        <v>356926.02</v>
      </c>
      <c r="ER18" s="4">
        <v>356926.02</v>
      </c>
      <c r="ES18" s="4" t="s">
        <v>5</v>
      </c>
      <c r="ET18" s="4" t="s">
        <v>5</v>
      </c>
      <c r="EU18" s="3">
        <v>0</v>
      </c>
      <c r="EV18" s="3">
        <v>0</v>
      </c>
      <c r="EW18" s="3" t="s">
        <v>5</v>
      </c>
      <c r="EX18" s="4">
        <v>0</v>
      </c>
      <c r="EY18" s="4">
        <v>0</v>
      </c>
      <c r="EZ18" s="4" t="s">
        <v>5</v>
      </c>
      <c r="FA18" s="4" t="s">
        <v>5</v>
      </c>
      <c r="FB18" s="3">
        <v>22</v>
      </c>
      <c r="FC18" s="3">
        <v>219</v>
      </c>
      <c r="FD18" s="3" t="s">
        <v>5</v>
      </c>
      <c r="FE18" s="4">
        <v>290828.61</v>
      </c>
      <c r="FF18" s="4">
        <v>290828.61</v>
      </c>
      <c r="FG18" s="4" t="s">
        <v>5</v>
      </c>
      <c r="FH18" s="4" t="s">
        <v>5</v>
      </c>
      <c r="FI18" s="3">
        <v>22</v>
      </c>
      <c r="FJ18" s="3">
        <v>219</v>
      </c>
      <c r="FK18" s="3" t="s">
        <v>5</v>
      </c>
      <c r="FL18" s="4">
        <v>290828.61</v>
      </c>
      <c r="FM18" s="4">
        <v>290828.61</v>
      </c>
      <c r="FN18" s="4" t="s">
        <v>5</v>
      </c>
      <c r="FO18" s="4" t="s">
        <v>5</v>
      </c>
      <c r="FP18" s="3">
        <v>0</v>
      </c>
      <c r="FQ18" s="3">
        <v>0</v>
      </c>
      <c r="FR18" s="3" t="s">
        <v>5</v>
      </c>
      <c r="FS18" s="4">
        <v>0</v>
      </c>
      <c r="FT18" s="4">
        <v>0</v>
      </c>
      <c r="FU18" s="4" t="s">
        <v>5</v>
      </c>
      <c r="FV18" s="4" t="s">
        <v>5</v>
      </c>
      <c r="FW18" s="3">
        <v>33</v>
      </c>
      <c r="FX18" s="3">
        <v>328</v>
      </c>
      <c r="FY18" s="3" t="s">
        <v>5</v>
      </c>
      <c r="FZ18" s="4">
        <v>436242.91</v>
      </c>
      <c r="GA18" s="4">
        <v>436242.91</v>
      </c>
      <c r="GB18" s="4" t="s">
        <v>5</v>
      </c>
      <c r="GC18" s="4" t="s">
        <v>5</v>
      </c>
      <c r="GD18" s="3">
        <v>33</v>
      </c>
      <c r="GE18" s="3">
        <v>328</v>
      </c>
      <c r="GF18" s="3" t="s">
        <v>5</v>
      </c>
      <c r="GG18" s="4">
        <v>436242.91</v>
      </c>
      <c r="GH18" s="4">
        <v>436242.91</v>
      </c>
      <c r="GI18" s="4" t="s">
        <v>5</v>
      </c>
      <c r="GJ18" s="4" t="s">
        <v>5</v>
      </c>
      <c r="GK18" s="3">
        <v>0</v>
      </c>
      <c r="GL18" s="3">
        <v>0</v>
      </c>
      <c r="GM18" s="3" t="s">
        <v>5</v>
      </c>
      <c r="GN18" s="4">
        <v>0</v>
      </c>
      <c r="GO18" s="4">
        <v>0</v>
      </c>
      <c r="GP18" s="4" t="s">
        <v>5</v>
      </c>
      <c r="GQ18" s="4" t="s">
        <v>5</v>
      </c>
      <c r="GR18" s="3">
        <v>40</v>
      </c>
      <c r="GS18" s="3">
        <v>398</v>
      </c>
      <c r="GT18" s="3" t="s">
        <v>5</v>
      </c>
      <c r="GU18" s="4">
        <v>528779.29</v>
      </c>
      <c r="GV18" s="4">
        <v>528779.29</v>
      </c>
      <c r="GW18" s="4" t="s">
        <v>5</v>
      </c>
      <c r="GX18" s="4" t="s">
        <v>5</v>
      </c>
      <c r="GY18" s="3">
        <v>40</v>
      </c>
      <c r="GZ18" s="3">
        <v>398</v>
      </c>
      <c r="HA18" s="3" t="s">
        <v>5</v>
      </c>
      <c r="HB18" s="4">
        <v>528779.29</v>
      </c>
      <c r="HC18" s="4">
        <v>528779.29</v>
      </c>
      <c r="HD18" s="4" t="s">
        <v>5</v>
      </c>
      <c r="HE18" s="4" t="s">
        <v>5</v>
      </c>
      <c r="HF18" s="3">
        <v>0</v>
      </c>
      <c r="HG18" s="3">
        <v>0</v>
      </c>
      <c r="HH18" s="3" t="s">
        <v>5</v>
      </c>
      <c r="HI18" s="4">
        <v>0</v>
      </c>
      <c r="HJ18" s="4">
        <v>0</v>
      </c>
      <c r="HK18" s="4" t="s">
        <v>5</v>
      </c>
      <c r="HL18" s="4" t="s">
        <v>5</v>
      </c>
      <c r="HM18" s="3">
        <v>51</v>
      </c>
      <c r="HN18" s="3">
        <v>507</v>
      </c>
      <c r="HO18" s="3" t="s">
        <v>5</v>
      </c>
      <c r="HP18" s="4">
        <v>674193.59</v>
      </c>
      <c r="HQ18" s="4">
        <v>674193.59</v>
      </c>
      <c r="HR18" s="4" t="s">
        <v>5</v>
      </c>
      <c r="HS18" s="4" t="s">
        <v>5</v>
      </c>
      <c r="HT18" s="3">
        <v>51</v>
      </c>
      <c r="HU18" s="3">
        <v>507</v>
      </c>
      <c r="HV18" s="3" t="s">
        <v>5</v>
      </c>
      <c r="HW18" s="4">
        <v>674193.59</v>
      </c>
      <c r="HX18" s="4">
        <v>674193.59</v>
      </c>
      <c r="HY18" s="4" t="s">
        <v>5</v>
      </c>
      <c r="HZ18" s="4" t="s">
        <v>5</v>
      </c>
      <c r="IA18" s="3">
        <v>0</v>
      </c>
      <c r="IB18" s="3">
        <v>0</v>
      </c>
      <c r="IC18" s="3" t="s">
        <v>5</v>
      </c>
      <c r="ID18" s="4">
        <v>-1.165048721304629E-3</v>
      </c>
      <c r="IE18" s="4">
        <v>-1.165048721304629E-3</v>
      </c>
      <c r="IF18" s="4" t="s">
        <v>5</v>
      </c>
      <c r="IG18" s="4" t="s">
        <v>5</v>
      </c>
      <c r="IH18" s="3">
        <v>28</v>
      </c>
      <c r="II18" s="3">
        <v>279</v>
      </c>
      <c r="IJ18" s="3" t="s">
        <v>5</v>
      </c>
      <c r="IK18" s="4">
        <v>370145.50497570832</v>
      </c>
      <c r="IL18" s="4">
        <v>370145.50497570832</v>
      </c>
      <c r="IM18" s="4" t="s">
        <v>5</v>
      </c>
      <c r="IN18" s="4" t="s">
        <v>5</v>
      </c>
      <c r="IO18" s="3">
        <v>28</v>
      </c>
      <c r="IP18" s="3">
        <v>279</v>
      </c>
      <c r="IQ18" s="3" t="s">
        <v>5</v>
      </c>
      <c r="IR18" s="4">
        <v>370145.50381065957</v>
      </c>
      <c r="IS18" s="4">
        <v>370145.50381065957</v>
      </c>
      <c r="IT18" s="4" t="s">
        <v>5</v>
      </c>
      <c r="IU18" s="4" t="s">
        <v>5</v>
      </c>
      <c r="IV18" s="3">
        <v>4</v>
      </c>
      <c r="IW18" s="3">
        <v>40</v>
      </c>
      <c r="IX18" s="3" t="s">
        <v>5</v>
      </c>
      <c r="IY18" s="4">
        <v>52877.928834951279</v>
      </c>
      <c r="IZ18" s="4">
        <v>52877.928834951279</v>
      </c>
      <c r="JA18" s="4" t="s">
        <v>5</v>
      </c>
      <c r="JB18" s="4" t="s">
        <v>5</v>
      </c>
      <c r="JC18" s="3">
        <v>455</v>
      </c>
      <c r="JD18" s="3">
        <v>4527</v>
      </c>
      <c r="JE18" s="3" t="s">
        <v>5</v>
      </c>
      <c r="JF18" s="4">
        <v>6014864.4049757086</v>
      </c>
      <c r="JG18" s="4">
        <v>6014864.4049757086</v>
      </c>
      <c r="JH18" s="4" t="s">
        <v>5</v>
      </c>
      <c r="JI18" s="4" t="s">
        <v>5</v>
      </c>
      <c r="JJ18" s="3">
        <v>459</v>
      </c>
      <c r="JK18" s="3">
        <v>4567</v>
      </c>
      <c r="JL18" s="3" t="s">
        <v>5</v>
      </c>
      <c r="JM18" s="4">
        <v>6067742.3338106601</v>
      </c>
      <c r="JN18" s="4">
        <v>6067742.3338106601</v>
      </c>
      <c r="JO18" s="4" t="s">
        <v>5</v>
      </c>
      <c r="JP18" s="4" t="s">
        <v>5</v>
      </c>
    </row>
    <row r="19" spans="1:276">
      <c r="A19" s="6">
        <f t="shared" si="13"/>
        <v>110044</v>
      </c>
      <c r="B19" s="6" t="str">
        <f t="shared" si="13"/>
        <v>койгор</v>
      </c>
      <c r="C19" s="5" t="s">
        <v>11</v>
      </c>
      <c r="D19" s="3">
        <v>4</v>
      </c>
      <c r="E19" s="3">
        <v>40</v>
      </c>
      <c r="F19" s="3" t="s">
        <v>5</v>
      </c>
      <c r="G19" s="4">
        <v>52877.93</v>
      </c>
      <c r="H19" s="4">
        <v>52877.93</v>
      </c>
      <c r="I19" s="4" t="s">
        <v>5</v>
      </c>
      <c r="J19" s="4" t="s">
        <v>5</v>
      </c>
      <c r="K19" s="3">
        <v>24</v>
      </c>
      <c r="L19" s="3">
        <v>239</v>
      </c>
      <c r="M19" s="3" t="s">
        <v>5</v>
      </c>
      <c r="N19" s="4">
        <v>317267.57</v>
      </c>
      <c r="O19" s="4">
        <v>317267.57</v>
      </c>
      <c r="P19" s="4" t="s">
        <v>5</v>
      </c>
      <c r="Q19" s="4" t="s">
        <v>5</v>
      </c>
      <c r="R19" s="3">
        <v>28</v>
      </c>
      <c r="S19" s="3">
        <v>279</v>
      </c>
      <c r="T19" s="3" t="s">
        <v>5</v>
      </c>
      <c r="U19" s="4">
        <v>370145.5</v>
      </c>
      <c r="V19" s="4">
        <v>370145.5</v>
      </c>
      <c r="W19" s="4" t="s">
        <v>5</v>
      </c>
      <c r="X19" s="4" t="s">
        <v>5</v>
      </c>
      <c r="Y19" s="3">
        <v>0</v>
      </c>
      <c r="Z19" s="3">
        <v>0</v>
      </c>
      <c r="AA19" s="3" t="s">
        <v>5</v>
      </c>
      <c r="AB19" s="4">
        <v>0</v>
      </c>
      <c r="AC19" s="4">
        <v>0</v>
      </c>
      <c r="AD19" s="4" t="s">
        <v>5</v>
      </c>
      <c r="AE19" s="4" t="s">
        <v>5</v>
      </c>
      <c r="AF19" s="3">
        <v>54</v>
      </c>
      <c r="AG19" s="3">
        <v>537</v>
      </c>
      <c r="AH19" s="3" t="s">
        <v>5</v>
      </c>
      <c r="AI19" s="4">
        <v>713852.04</v>
      </c>
      <c r="AJ19" s="4">
        <v>713852.04</v>
      </c>
      <c r="AK19" s="4" t="s">
        <v>5</v>
      </c>
      <c r="AL19" s="4" t="s">
        <v>5</v>
      </c>
      <c r="AM19" s="3">
        <v>54</v>
      </c>
      <c r="AN19" s="3">
        <v>537</v>
      </c>
      <c r="AO19" s="3" t="s">
        <v>5</v>
      </c>
      <c r="AP19" s="4">
        <v>713852.04</v>
      </c>
      <c r="AQ19" s="4">
        <v>713852.04</v>
      </c>
      <c r="AR19" s="4" t="s">
        <v>5</v>
      </c>
      <c r="AS19" s="4" t="s">
        <v>5</v>
      </c>
      <c r="AT19" s="3">
        <v>0</v>
      </c>
      <c r="AU19" s="3">
        <v>0</v>
      </c>
      <c r="AV19" s="3" t="s">
        <v>5</v>
      </c>
      <c r="AW19" s="4">
        <v>0</v>
      </c>
      <c r="AX19" s="4">
        <v>0</v>
      </c>
      <c r="AY19" s="4" t="s">
        <v>5</v>
      </c>
      <c r="AZ19" s="4" t="s">
        <v>5</v>
      </c>
      <c r="BA19" s="3">
        <v>55</v>
      </c>
      <c r="BB19" s="3">
        <v>547</v>
      </c>
      <c r="BC19" s="3" t="s">
        <v>5</v>
      </c>
      <c r="BD19" s="4">
        <v>727071.52</v>
      </c>
      <c r="BE19" s="4">
        <v>727071.52</v>
      </c>
      <c r="BF19" s="4" t="s">
        <v>5</v>
      </c>
      <c r="BG19" s="4" t="s">
        <v>5</v>
      </c>
      <c r="BH19" s="3">
        <v>55</v>
      </c>
      <c r="BI19" s="3">
        <v>547</v>
      </c>
      <c r="BJ19" s="3" t="s">
        <v>5</v>
      </c>
      <c r="BK19" s="4">
        <v>727071.52</v>
      </c>
      <c r="BL19" s="4">
        <v>727071.52</v>
      </c>
      <c r="BM19" s="4" t="s">
        <v>5</v>
      </c>
      <c r="BN19" s="4" t="s">
        <v>5</v>
      </c>
      <c r="BO19" s="3">
        <v>0</v>
      </c>
      <c r="BP19" s="3">
        <v>0</v>
      </c>
      <c r="BQ19" s="3" t="s">
        <v>5</v>
      </c>
      <c r="BR19" s="4">
        <v>0</v>
      </c>
      <c r="BS19" s="4">
        <v>0</v>
      </c>
      <c r="BT19" s="4" t="s">
        <v>5</v>
      </c>
      <c r="BU19" s="4" t="s">
        <v>5</v>
      </c>
      <c r="BV19" s="3">
        <v>51</v>
      </c>
      <c r="BW19" s="3">
        <v>507</v>
      </c>
      <c r="BX19" s="3" t="s">
        <v>5</v>
      </c>
      <c r="BY19" s="4">
        <v>674193.59</v>
      </c>
      <c r="BZ19" s="4">
        <v>674193.59</v>
      </c>
      <c r="CA19" s="4" t="s">
        <v>5</v>
      </c>
      <c r="CB19" s="4" t="s">
        <v>5</v>
      </c>
      <c r="CC19" s="3">
        <v>51</v>
      </c>
      <c r="CD19" s="3">
        <v>507</v>
      </c>
      <c r="CE19" s="3" t="s">
        <v>5</v>
      </c>
      <c r="CF19" s="4">
        <v>674193.59</v>
      </c>
      <c r="CG19" s="4">
        <v>674193.59</v>
      </c>
      <c r="CH19" s="4" t="s">
        <v>5</v>
      </c>
      <c r="CI19" s="4" t="s">
        <v>5</v>
      </c>
      <c r="CJ19" s="3">
        <v>0</v>
      </c>
      <c r="CK19" s="3">
        <v>0</v>
      </c>
      <c r="CL19" s="3" t="s">
        <v>5</v>
      </c>
      <c r="CM19" s="4">
        <v>0</v>
      </c>
      <c r="CN19" s="4">
        <v>0</v>
      </c>
      <c r="CO19" s="4" t="s">
        <v>5</v>
      </c>
      <c r="CP19" s="4" t="s">
        <v>5</v>
      </c>
      <c r="CQ19" s="3">
        <v>26</v>
      </c>
      <c r="CR19" s="3">
        <v>259</v>
      </c>
      <c r="CS19" s="3" t="s">
        <v>5</v>
      </c>
      <c r="CT19" s="4">
        <v>343706.54</v>
      </c>
      <c r="CU19" s="4">
        <v>343706.54</v>
      </c>
      <c r="CV19" s="4" t="s">
        <v>5</v>
      </c>
      <c r="CW19" s="4" t="s">
        <v>5</v>
      </c>
      <c r="CX19" s="3">
        <v>26</v>
      </c>
      <c r="CY19" s="3">
        <v>259</v>
      </c>
      <c r="CZ19" s="3" t="s">
        <v>5</v>
      </c>
      <c r="DA19" s="4">
        <v>343706.54</v>
      </c>
      <c r="DB19" s="4">
        <v>343706.54</v>
      </c>
      <c r="DC19" s="4" t="s">
        <v>5</v>
      </c>
      <c r="DD19" s="4" t="s">
        <v>5</v>
      </c>
      <c r="DE19" s="3">
        <v>0</v>
      </c>
      <c r="DF19" s="3">
        <v>0</v>
      </c>
      <c r="DG19" s="3" t="s">
        <v>5</v>
      </c>
      <c r="DH19" s="4">
        <v>0</v>
      </c>
      <c r="DI19" s="4">
        <v>0</v>
      </c>
      <c r="DJ19" s="4" t="s">
        <v>5</v>
      </c>
      <c r="DK19" s="4" t="s">
        <v>5</v>
      </c>
      <c r="DL19" s="3">
        <v>44</v>
      </c>
      <c r="DM19" s="3">
        <v>438</v>
      </c>
      <c r="DN19" s="3" t="s">
        <v>5</v>
      </c>
      <c r="DO19" s="4">
        <v>581657.22</v>
      </c>
      <c r="DP19" s="4">
        <v>581657.22</v>
      </c>
      <c r="DQ19" s="4" t="s">
        <v>5</v>
      </c>
      <c r="DR19" s="4" t="s">
        <v>5</v>
      </c>
      <c r="DS19" s="3">
        <v>44</v>
      </c>
      <c r="DT19" s="3">
        <v>438</v>
      </c>
      <c r="DU19" s="3" t="s">
        <v>5</v>
      </c>
      <c r="DV19" s="4">
        <v>581657.22</v>
      </c>
      <c r="DW19" s="4">
        <v>581657.22</v>
      </c>
      <c r="DX19" s="4" t="s">
        <v>5</v>
      </c>
      <c r="DY19" s="4" t="s">
        <v>5</v>
      </c>
      <c r="DZ19" s="3">
        <v>0</v>
      </c>
      <c r="EA19" s="3">
        <v>0</v>
      </c>
      <c r="EB19" s="3" t="s">
        <v>5</v>
      </c>
      <c r="EC19" s="4">
        <v>0</v>
      </c>
      <c r="ED19" s="4">
        <v>0</v>
      </c>
      <c r="EE19" s="4" t="s">
        <v>5</v>
      </c>
      <c r="EF19" s="4" t="s">
        <v>5</v>
      </c>
      <c r="EG19" s="3">
        <v>27</v>
      </c>
      <c r="EH19" s="3">
        <v>269</v>
      </c>
      <c r="EI19" s="3" t="s">
        <v>5</v>
      </c>
      <c r="EJ19" s="4">
        <v>356926.02</v>
      </c>
      <c r="EK19" s="4">
        <v>356926.02</v>
      </c>
      <c r="EL19" s="4" t="s">
        <v>5</v>
      </c>
      <c r="EM19" s="4" t="s">
        <v>5</v>
      </c>
      <c r="EN19" s="3">
        <v>27</v>
      </c>
      <c r="EO19" s="3">
        <v>269</v>
      </c>
      <c r="EP19" s="3" t="s">
        <v>5</v>
      </c>
      <c r="EQ19" s="4">
        <v>356926.02</v>
      </c>
      <c r="ER19" s="4">
        <v>356926.02</v>
      </c>
      <c r="ES19" s="4" t="s">
        <v>5</v>
      </c>
      <c r="ET19" s="4" t="s">
        <v>5</v>
      </c>
      <c r="EU19" s="3">
        <v>0</v>
      </c>
      <c r="EV19" s="3">
        <v>0</v>
      </c>
      <c r="EW19" s="3" t="s">
        <v>5</v>
      </c>
      <c r="EX19" s="4">
        <v>0</v>
      </c>
      <c r="EY19" s="4">
        <v>0</v>
      </c>
      <c r="EZ19" s="4" t="s">
        <v>5</v>
      </c>
      <c r="FA19" s="4" t="s">
        <v>5</v>
      </c>
      <c r="FB19" s="3">
        <v>22</v>
      </c>
      <c r="FC19" s="3">
        <v>219</v>
      </c>
      <c r="FD19" s="3" t="s">
        <v>5</v>
      </c>
      <c r="FE19" s="4">
        <v>290828.61</v>
      </c>
      <c r="FF19" s="4">
        <v>290828.61</v>
      </c>
      <c r="FG19" s="4" t="s">
        <v>5</v>
      </c>
      <c r="FH19" s="4" t="s">
        <v>5</v>
      </c>
      <c r="FI19" s="3">
        <v>22</v>
      </c>
      <c r="FJ19" s="3">
        <v>219</v>
      </c>
      <c r="FK19" s="3" t="s">
        <v>5</v>
      </c>
      <c r="FL19" s="4">
        <v>290828.61</v>
      </c>
      <c r="FM19" s="4">
        <v>290828.61</v>
      </c>
      <c r="FN19" s="4" t="s">
        <v>5</v>
      </c>
      <c r="FO19" s="4" t="s">
        <v>5</v>
      </c>
      <c r="FP19" s="3">
        <v>0</v>
      </c>
      <c r="FQ19" s="3">
        <v>0</v>
      </c>
      <c r="FR19" s="3" t="s">
        <v>5</v>
      </c>
      <c r="FS19" s="4">
        <v>0</v>
      </c>
      <c r="FT19" s="4">
        <v>0</v>
      </c>
      <c r="FU19" s="4" t="s">
        <v>5</v>
      </c>
      <c r="FV19" s="4" t="s">
        <v>5</v>
      </c>
      <c r="FW19" s="3">
        <v>33</v>
      </c>
      <c r="FX19" s="3">
        <v>328</v>
      </c>
      <c r="FY19" s="3" t="s">
        <v>5</v>
      </c>
      <c r="FZ19" s="4">
        <v>436242.91</v>
      </c>
      <c r="GA19" s="4">
        <v>436242.91</v>
      </c>
      <c r="GB19" s="4" t="s">
        <v>5</v>
      </c>
      <c r="GC19" s="4" t="s">
        <v>5</v>
      </c>
      <c r="GD19" s="3">
        <v>33</v>
      </c>
      <c r="GE19" s="3">
        <v>328</v>
      </c>
      <c r="GF19" s="3" t="s">
        <v>5</v>
      </c>
      <c r="GG19" s="4">
        <v>436242.91</v>
      </c>
      <c r="GH19" s="4">
        <v>436242.91</v>
      </c>
      <c r="GI19" s="4" t="s">
        <v>5</v>
      </c>
      <c r="GJ19" s="4" t="s">
        <v>5</v>
      </c>
      <c r="GK19" s="3">
        <v>0</v>
      </c>
      <c r="GL19" s="3">
        <v>0</v>
      </c>
      <c r="GM19" s="3" t="s">
        <v>5</v>
      </c>
      <c r="GN19" s="4">
        <v>0</v>
      </c>
      <c r="GO19" s="4">
        <v>0</v>
      </c>
      <c r="GP19" s="4" t="s">
        <v>5</v>
      </c>
      <c r="GQ19" s="4" t="s">
        <v>5</v>
      </c>
      <c r="GR19" s="3">
        <v>40</v>
      </c>
      <c r="GS19" s="3">
        <v>398</v>
      </c>
      <c r="GT19" s="3" t="s">
        <v>5</v>
      </c>
      <c r="GU19" s="4">
        <v>528779.29</v>
      </c>
      <c r="GV19" s="4">
        <v>528779.29</v>
      </c>
      <c r="GW19" s="4" t="s">
        <v>5</v>
      </c>
      <c r="GX19" s="4" t="s">
        <v>5</v>
      </c>
      <c r="GY19" s="3">
        <v>40</v>
      </c>
      <c r="GZ19" s="3">
        <v>398</v>
      </c>
      <c r="HA19" s="3" t="s">
        <v>5</v>
      </c>
      <c r="HB19" s="4">
        <v>528779.29</v>
      </c>
      <c r="HC19" s="4">
        <v>528779.29</v>
      </c>
      <c r="HD19" s="4" t="s">
        <v>5</v>
      </c>
      <c r="HE19" s="4" t="s">
        <v>5</v>
      </c>
      <c r="HF19" s="3">
        <v>0</v>
      </c>
      <c r="HG19" s="3">
        <v>0</v>
      </c>
      <c r="HH19" s="3" t="s">
        <v>5</v>
      </c>
      <c r="HI19" s="4">
        <v>0</v>
      </c>
      <c r="HJ19" s="4">
        <v>0</v>
      </c>
      <c r="HK19" s="4" t="s">
        <v>5</v>
      </c>
      <c r="HL19" s="4" t="s">
        <v>5</v>
      </c>
      <c r="HM19" s="3">
        <v>51</v>
      </c>
      <c r="HN19" s="3">
        <v>507</v>
      </c>
      <c r="HO19" s="3" t="s">
        <v>5</v>
      </c>
      <c r="HP19" s="4">
        <v>674193.59</v>
      </c>
      <c r="HQ19" s="4">
        <v>674193.59</v>
      </c>
      <c r="HR19" s="4" t="s">
        <v>5</v>
      </c>
      <c r="HS19" s="4" t="s">
        <v>5</v>
      </c>
      <c r="HT19" s="3">
        <v>51</v>
      </c>
      <c r="HU19" s="3">
        <v>507</v>
      </c>
      <c r="HV19" s="3" t="s">
        <v>5</v>
      </c>
      <c r="HW19" s="4">
        <v>674193.59</v>
      </c>
      <c r="HX19" s="4">
        <v>674193.59</v>
      </c>
      <c r="HY19" s="4" t="s">
        <v>5</v>
      </c>
      <c r="HZ19" s="4" t="s">
        <v>5</v>
      </c>
      <c r="IA19" s="3">
        <v>0</v>
      </c>
      <c r="IB19" s="3">
        <v>0</v>
      </c>
      <c r="IC19" s="3" t="s">
        <v>5</v>
      </c>
      <c r="ID19" s="4">
        <v>-1.165048721304629E-3</v>
      </c>
      <c r="IE19" s="4">
        <v>-1.165048721304629E-3</v>
      </c>
      <c r="IF19" s="4" t="s">
        <v>5</v>
      </c>
      <c r="IG19" s="4" t="s">
        <v>5</v>
      </c>
      <c r="IH19" s="3">
        <v>28</v>
      </c>
      <c r="II19" s="3">
        <v>279</v>
      </c>
      <c r="IJ19" s="3" t="s">
        <v>5</v>
      </c>
      <c r="IK19" s="4">
        <v>370145.50497570832</v>
      </c>
      <c r="IL19" s="4">
        <v>370145.50497570832</v>
      </c>
      <c r="IM19" s="4" t="s">
        <v>5</v>
      </c>
      <c r="IN19" s="4" t="s">
        <v>5</v>
      </c>
      <c r="IO19" s="3">
        <v>28</v>
      </c>
      <c r="IP19" s="3">
        <v>279</v>
      </c>
      <c r="IQ19" s="3" t="s">
        <v>5</v>
      </c>
      <c r="IR19" s="4">
        <v>370145.50381065957</v>
      </c>
      <c r="IS19" s="4">
        <v>370145.50381065957</v>
      </c>
      <c r="IT19" s="4" t="s">
        <v>5</v>
      </c>
      <c r="IU19" s="4" t="s">
        <v>5</v>
      </c>
      <c r="IV19" s="3">
        <v>4</v>
      </c>
      <c r="IW19" s="3">
        <v>40</v>
      </c>
      <c r="IX19" s="3" t="s">
        <v>5</v>
      </c>
      <c r="IY19" s="4">
        <v>52877.928834951279</v>
      </c>
      <c r="IZ19" s="4">
        <v>52877.928834951279</v>
      </c>
      <c r="JA19" s="4" t="s">
        <v>5</v>
      </c>
      <c r="JB19" s="4" t="s">
        <v>5</v>
      </c>
      <c r="JC19" s="3">
        <v>455</v>
      </c>
      <c r="JD19" s="3">
        <v>4527</v>
      </c>
      <c r="JE19" s="3" t="s">
        <v>5</v>
      </c>
      <c r="JF19" s="4">
        <v>6014864.4049757086</v>
      </c>
      <c r="JG19" s="4">
        <v>6014864.4049757086</v>
      </c>
      <c r="JH19" s="4" t="s">
        <v>5</v>
      </c>
      <c r="JI19" s="4" t="s">
        <v>5</v>
      </c>
      <c r="JJ19" s="3">
        <v>459</v>
      </c>
      <c r="JK19" s="3">
        <v>4567</v>
      </c>
      <c r="JL19" s="3" t="s">
        <v>5</v>
      </c>
      <c r="JM19" s="4">
        <v>6067742.3338106601</v>
      </c>
      <c r="JN19" s="4">
        <v>6067742.3338106601</v>
      </c>
      <c r="JO19" s="4" t="s">
        <v>5</v>
      </c>
      <c r="JP19" s="4" t="s">
        <v>5</v>
      </c>
    </row>
    <row r="20" spans="1:276">
      <c r="A20" s="6">
        <f t="shared" si="13"/>
        <v>110044</v>
      </c>
      <c r="B20" s="6" t="str">
        <f t="shared" si="13"/>
        <v>койгор</v>
      </c>
      <c r="C20" s="5" t="s">
        <v>12</v>
      </c>
      <c r="D20" s="3"/>
      <c r="E20" s="3"/>
      <c r="F20" s="3" t="s">
        <v>5</v>
      </c>
      <c r="G20" s="4">
        <v>0</v>
      </c>
      <c r="H20" s="4"/>
      <c r="I20" s="4" t="s">
        <v>5</v>
      </c>
      <c r="J20" s="4" t="s">
        <v>5</v>
      </c>
      <c r="K20" s="3"/>
      <c r="L20" s="3"/>
      <c r="M20" s="3" t="s">
        <v>5</v>
      </c>
      <c r="N20" s="4">
        <v>0</v>
      </c>
      <c r="O20" s="4"/>
      <c r="P20" s="4" t="s">
        <v>5</v>
      </c>
      <c r="Q20" s="4" t="s">
        <v>5</v>
      </c>
      <c r="R20" s="3">
        <v>0</v>
      </c>
      <c r="S20" s="3">
        <v>0</v>
      </c>
      <c r="T20" s="3" t="s">
        <v>5</v>
      </c>
      <c r="U20" s="4">
        <v>0</v>
      </c>
      <c r="V20" s="4">
        <v>0</v>
      </c>
      <c r="W20" s="4" t="s">
        <v>5</v>
      </c>
      <c r="X20" s="4" t="s">
        <v>5</v>
      </c>
      <c r="Y20" s="3"/>
      <c r="Z20" s="3"/>
      <c r="AA20" s="3" t="s">
        <v>5</v>
      </c>
      <c r="AB20" s="4">
        <v>0</v>
      </c>
      <c r="AC20" s="4"/>
      <c r="AD20" s="4" t="s">
        <v>5</v>
      </c>
      <c r="AE20" s="4" t="s">
        <v>5</v>
      </c>
      <c r="AF20" s="3"/>
      <c r="AG20" s="3"/>
      <c r="AH20" s="3" t="s">
        <v>5</v>
      </c>
      <c r="AI20" s="4">
        <v>0</v>
      </c>
      <c r="AJ20" s="4"/>
      <c r="AK20" s="4" t="s">
        <v>5</v>
      </c>
      <c r="AL20" s="4" t="s">
        <v>5</v>
      </c>
      <c r="AM20" s="3">
        <v>0</v>
      </c>
      <c r="AN20" s="3">
        <v>0</v>
      </c>
      <c r="AO20" s="3" t="s">
        <v>5</v>
      </c>
      <c r="AP20" s="4">
        <v>0</v>
      </c>
      <c r="AQ20" s="4">
        <v>0</v>
      </c>
      <c r="AR20" s="4" t="s">
        <v>5</v>
      </c>
      <c r="AS20" s="4" t="s">
        <v>5</v>
      </c>
      <c r="AT20" s="3"/>
      <c r="AU20" s="3"/>
      <c r="AV20" s="3" t="s">
        <v>5</v>
      </c>
      <c r="AW20" s="4">
        <v>0</v>
      </c>
      <c r="AX20" s="4"/>
      <c r="AY20" s="4" t="s">
        <v>5</v>
      </c>
      <c r="AZ20" s="4" t="s">
        <v>5</v>
      </c>
      <c r="BA20" s="3"/>
      <c r="BB20" s="3"/>
      <c r="BC20" s="3" t="s">
        <v>5</v>
      </c>
      <c r="BD20" s="4">
        <v>0</v>
      </c>
      <c r="BE20" s="4"/>
      <c r="BF20" s="4" t="s">
        <v>5</v>
      </c>
      <c r="BG20" s="4" t="s">
        <v>5</v>
      </c>
      <c r="BH20" s="3">
        <v>0</v>
      </c>
      <c r="BI20" s="3">
        <v>0</v>
      </c>
      <c r="BJ20" s="3" t="s">
        <v>5</v>
      </c>
      <c r="BK20" s="4">
        <v>0</v>
      </c>
      <c r="BL20" s="4">
        <v>0</v>
      </c>
      <c r="BM20" s="4" t="s">
        <v>5</v>
      </c>
      <c r="BN20" s="4" t="s">
        <v>5</v>
      </c>
      <c r="BO20" s="3"/>
      <c r="BP20" s="3"/>
      <c r="BQ20" s="3" t="s">
        <v>5</v>
      </c>
      <c r="BR20" s="4">
        <v>0</v>
      </c>
      <c r="BS20" s="4"/>
      <c r="BT20" s="4" t="s">
        <v>5</v>
      </c>
      <c r="BU20" s="4" t="s">
        <v>5</v>
      </c>
      <c r="BV20" s="3"/>
      <c r="BW20" s="3"/>
      <c r="BX20" s="3" t="s">
        <v>5</v>
      </c>
      <c r="BY20" s="4">
        <v>0</v>
      </c>
      <c r="BZ20" s="4"/>
      <c r="CA20" s="4" t="s">
        <v>5</v>
      </c>
      <c r="CB20" s="4" t="s">
        <v>5</v>
      </c>
      <c r="CC20" s="3">
        <v>0</v>
      </c>
      <c r="CD20" s="3">
        <v>0</v>
      </c>
      <c r="CE20" s="3" t="s">
        <v>5</v>
      </c>
      <c r="CF20" s="4">
        <v>0</v>
      </c>
      <c r="CG20" s="4">
        <v>0</v>
      </c>
      <c r="CH20" s="4" t="s">
        <v>5</v>
      </c>
      <c r="CI20" s="4" t="s">
        <v>5</v>
      </c>
      <c r="CJ20" s="3"/>
      <c r="CK20" s="3"/>
      <c r="CL20" s="3" t="s">
        <v>5</v>
      </c>
      <c r="CM20" s="4">
        <v>0</v>
      </c>
      <c r="CN20" s="4"/>
      <c r="CO20" s="4" t="s">
        <v>5</v>
      </c>
      <c r="CP20" s="4" t="s">
        <v>5</v>
      </c>
      <c r="CQ20" s="3"/>
      <c r="CR20" s="3"/>
      <c r="CS20" s="3" t="s">
        <v>5</v>
      </c>
      <c r="CT20" s="4">
        <v>0</v>
      </c>
      <c r="CU20" s="4"/>
      <c r="CV20" s="4" t="s">
        <v>5</v>
      </c>
      <c r="CW20" s="4" t="s">
        <v>5</v>
      </c>
      <c r="CX20" s="3">
        <v>0</v>
      </c>
      <c r="CY20" s="3">
        <v>0</v>
      </c>
      <c r="CZ20" s="3" t="s">
        <v>5</v>
      </c>
      <c r="DA20" s="4">
        <v>0</v>
      </c>
      <c r="DB20" s="4">
        <v>0</v>
      </c>
      <c r="DC20" s="4" t="s">
        <v>5</v>
      </c>
      <c r="DD20" s="4" t="s">
        <v>5</v>
      </c>
      <c r="DE20" s="3"/>
      <c r="DF20" s="3"/>
      <c r="DG20" s="3" t="s">
        <v>5</v>
      </c>
      <c r="DH20" s="4">
        <v>0</v>
      </c>
      <c r="DI20" s="4"/>
      <c r="DJ20" s="4" t="s">
        <v>5</v>
      </c>
      <c r="DK20" s="4" t="s">
        <v>5</v>
      </c>
      <c r="DL20" s="3"/>
      <c r="DM20" s="3"/>
      <c r="DN20" s="3" t="s">
        <v>5</v>
      </c>
      <c r="DO20" s="4">
        <v>0</v>
      </c>
      <c r="DP20" s="4"/>
      <c r="DQ20" s="4" t="s">
        <v>5</v>
      </c>
      <c r="DR20" s="4" t="s">
        <v>5</v>
      </c>
      <c r="DS20" s="3">
        <v>0</v>
      </c>
      <c r="DT20" s="3">
        <v>0</v>
      </c>
      <c r="DU20" s="3" t="s">
        <v>5</v>
      </c>
      <c r="DV20" s="4">
        <v>0</v>
      </c>
      <c r="DW20" s="4">
        <v>0</v>
      </c>
      <c r="DX20" s="4" t="s">
        <v>5</v>
      </c>
      <c r="DY20" s="4" t="s">
        <v>5</v>
      </c>
      <c r="DZ20" s="3"/>
      <c r="EA20" s="3"/>
      <c r="EB20" s="3" t="s">
        <v>5</v>
      </c>
      <c r="EC20" s="4">
        <v>0</v>
      </c>
      <c r="ED20" s="4"/>
      <c r="EE20" s="4" t="s">
        <v>5</v>
      </c>
      <c r="EF20" s="4" t="s">
        <v>5</v>
      </c>
      <c r="EG20" s="3"/>
      <c r="EH20" s="3"/>
      <c r="EI20" s="3" t="s">
        <v>5</v>
      </c>
      <c r="EJ20" s="4">
        <v>0</v>
      </c>
      <c r="EK20" s="4"/>
      <c r="EL20" s="4" t="s">
        <v>5</v>
      </c>
      <c r="EM20" s="4" t="s">
        <v>5</v>
      </c>
      <c r="EN20" s="3">
        <v>0</v>
      </c>
      <c r="EO20" s="3">
        <v>0</v>
      </c>
      <c r="EP20" s="3" t="s">
        <v>5</v>
      </c>
      <c r="EQ20" s="4">
        <v>0</v>
      </c>
      <c r="ER20" s="4">
        <v>0</v>
      </c>
      <c r="ES20" s="4" t="s">
        <v>5</v>
      </c>
      <c r="ET20" s="4" t="s">
        <v>5</v>
      </c>
      <c r="EU20" s="3"/>
      <c r="EV20" s="3"/>
      <c r="EW20" s="3" t="s">
        <v>5</v>
      </c>
      <c r="EX20" s="4">
        <v>0</v>
      </c>
      <c r="EY20" s="4"/>
      <c r="EZ20" s="4" t="s">
        <v>5</v>
      </c>
      <c r="FA20" s="4" t="s">
        <v>5</v>
      </c>
      <c r="FB20" s="3"/>
      <c r="FC20" s="3"/>
      <c r="FD20" s="3" t="s">
        <v>5</v>
      </c>
      <c r="FE20" s="4">
        <v>0</v>
      </c>
      <c r="FF20" s="4"/>
      <c r="FG20" s="4" t="s">
        <v>5</v>
      </c>
      <c r="FH20" s="4" t="s">
        <v>5</v>
      </c>
      <c r="FI20" s="3">
        <v>0</v>
      </c>
      <c r="FJ20" s="3">
        <v>0</v>
      </c>
      <c r="FK20" s="3" t="s">
        <v>5</v>
      </c>
      <c r="FL20" s="4">
        <v>0</v>
      </c>
      <c r="FM20" s="4">
        <v>0</v>
      </c>
      <c r="FN20" s="4" t="s">
        <v>5</v>
      </c>
      <c r="FO20" s="4" t="s">
        <v>5</v>
      </c>
      <c r="FP20" s="3"/>
      <c r="FQ20" s="3"/>
      <c r="FR20" s="3" t="s">
        <v>5</v>
      </c>
      <c r="FS20" s="4">
        <v>0</v>
      </c>
      <c r="FT20" s="4"/>
      <c r="FU20" s="4" t="s">
        <v>5</v>
      </c>
      <c r="FV20" s="4" t="s">
        <v>5</v>
      </c>
      <c r="FW20" s="3"/>
      <c r="FX20" s="3"/>
      <c r="FY20" s="3" t="s">
        <v>5</v>
      </c>
      <c r="FZ20" s="4">
        <v>0</v>
      </c>
      <c r="GA20" s="4"/>
      <c r="GB20" s="4" t="s">
        <v>5</v>
      </c>
      <c r="GC20" s="4" t="s">
        <v>5</v>
      </c>
      <c r="GD20" s="3">
        <v>0</v>
      </c>
      <c r="GE20" s="3">
        <v>0</v>
      </c>
      <c r="GF20" s="3" t="s">
        <v>5</v>
      </c>
      <c r="GG20" s="4">
        <v>0</v>
      </c>
      <c r="GH20" s="4">
        <v>0</v>
      </c>
      <c r="GI20" s="4" t="s">
        <v>5</v>
      </c>
      <c r="GJ20" s="4" t="s">
        <v>5</v>
      </c>
      <c r="GK20" s="3"/>
      <c r="GL20" s="3"/>
      <c r="GM20" s="3" t="s">
        <v>5</v>
      </c>
      <c r="GN20" s="4">
        <v>0</v>
      </c>
      <c r="GO20" s="4"/>
      <c r="GP20" s="4" t="s">
        <v>5</v>
      </c>
      <c r="GQ20" s="4" t="s">
        <v>5</v>
      </c>
      <c r="GR20" s="3"/>
      <c r="GS20" s="3"/>
      <c r="GT20" s="3" t="s">
        <v>5</v>
      </c>
      <c r="GU20" s="4">
        <v>0</v>
      </c>
      <c r="GV20" s="4"/>
      <c r="GW20" s="4" t="s">
        <v>5</v>
      </c>
      <c r="GX20" s="4" t="s">
        <v>5</v>
      </c>
      <c r="GY20" s="3">
        <v>0</v>
      </c>
      <c r="GZ20" s="3">
        <v>0</v>
      </c>
      <c r="HA20" s="3" t="s">
        <v>5</v>
      </c>
      <c r="HB20" s="4">
        <v>0</v>
      </c>
      <c r="HC20" s="4">
        <v>0</v>
      </c>
      <c r="HD20" s="4" t="s">
        <v>5</v>
      </c>
      <c r="HE20" s="4" t="s">
        <v>5</v>
      </c>
      <c r="HF20" s="3"/>
      <c r="HG20" s="3"/>
      <c r="HH20" s="3" t="s">
        <v>5</v>
      </c>
      <c r="HI20" s="4">
        <v>0</v>
      </c>
      <c r="HJ20" s="4"/>
      <c r="HK20" s="4" t="s">
        <v>5</v>
      </c>
      <c r="HL20" s="4" t="s">
        <v>5</v>
      </c>
      <c r="HM20" s="3"/>
      <c r="HN20" s="3"/>
      <c r="HO20" s="3" t="s">
        <v>5</v>
      </c>
      <c r="HP20" s="4">
        <v>0</v>
      </c>
      <c r="HQ20" s="4"/>
      <c r="HR20" s="4" t="s">
        <v>5</v>
      </c>
      <c r="HS20" s="4" t="s">
        <v>5</v>
      </c>
      <c r="HT20" s="3">
        <v>0</v>
      </c>
      <c r="HU20" s="3">
        <v>0</v>
      </c>
      <c r="HV20" s="3" t="s">
        <v>5</v>
      </c>
      <c r="HW20" s="4">
        <v>0</v>
      </c>
      <c r="HX20" s="4">
        <v>0</v>
      </c>
      <c r="HY20" s="4" t="s">
        <v>5</v>
      </c>
      <c r="HZ20" s="4" t="s">
        <v>5</v>
      </c>
      <c r="IA20" s="3"/>
      <c r="IB20" s="3"/>
      <c r="IC20" s="3" t="s">
        <v>5</v>
      </c>
      <c r="ID20" s="4">
        <v>0</v>
      </c>
      <c r="IE20" s="4"/>
      <c r="IF20" s="4" t="s">
        <v>5</v>
      </c>
      <c r="IG20" s="4" t="s">
        <v>5</v>
      </c>
      <c r="IH20" s="3"/>
      <c r="II20" s="3"/>
      <c r="IJ20" s="3" t="s">
        <v>5</v>
      </c>
      <c r="IK20" s="4">
        <v>0</v>
      </c>
      <c r="IL20" s="4"/>
      <c r="IM20" s="4" t="s">
        <v>5</v>
      </c>
      <c r="IN20" s="4" t="s">
        <v>5</v>
      </c>
      <c r="IO20" s="3">
        <v>0</v>
      </c>
      <c r="IP20" s="3">
        <v>0</v>
      </c>
      <c r="IQ20" s="3" t="s">
        <v>5</v>
      </c>
      <c r="IR20" s="4">
        <v>0</v>
      </c>
      <c r="IS20" s="4">
        <v>0</v>
      </c>
      <c r="IT20" s="4" t="s">
        <v>5</v>
      </c>
      <c r="IU20" s="4" t="s">
        <v>5</v>
      </c>
      <c r="IV20" s="3">
        <v>0</v>
      </c>
      <c r="IW20" s="3">
        <v>0</v>
      </c>
      <c r="IX20" s="3" t="s">
        <v>5</v>
      </c>
      <c r="IY20" s="4">
        <v>0</v>
      </c>
      <c r="IZ20" s="4">
        <v>0</v>
      </c>
      <c r="JA20" s="4" t="s">
        <v>5</v>
      </c>
      <c r="JB20" s="4" t="s">
        <v>5</v>
      </c>
      <c r="JC20" s="3">
        <v>0</v>
      </c>
      <c r="JD20" s="3">
        <v>0</v>
      </c>
      <c r="JE20" s="3" t="s">
        <v>5</v>
      </c>
      <c r="JF20" s="4">
        <v>0</v>
      </c>
      <c r="JG20" s="4">
        <v>0</v>
      </c>
      <c r="JH20" s="4" t="s">
        <v>5</v>
      </c>
      <c r="JI20" s="4" t="s">
        <v>5</v>
      </c>
      <c r="JJ20" s="3">
        <v>0</v>
      </c>
      <c r="JK20" s="3">
        <v>0</v>
      </c>
      <c r="JL20" s="3" t="s">
        <v>5</v>
      </c>
      <c r="JM20" s="4">
        <v>0</v>
      </c>
      <c r="JN20" s="4">
        <v>0</v>
      </c>
      <c r="JO20" s="4" t="s">
        <v>5</v>
      </c>
      <c r="JP20" s="4" t="s">
        <v>5</v>
      </c>
    </row>
    <row r="21" spans="1:276">
      <c r="A21" s="6">
        <f t="shared" si="13"/>
        <v>110044</v>
      </c>
      <c r="B21" s="6" t="str">
        <f t="shared" si="13"/>
        <v>койгор</v>
      </c>
      <c r="C21" s="5" t="s">
        <v>13</v>
      </c>
      <c r="D21" s="3">
        <v>14</v>
      </c>
      <c r="E21" s="3" t="s">
        <v>5</v>
      </c>
      <c r="F21" s="3" t="s">
        <v>5</v>
      </c>
      <c r="G21" s="4">
        <v>10754.45</v>
      </c>
      <c r="H21" s="4">
        <v>10754.45</v>
      </c>
      <c r="I21" s="4" t="s">
        <v>5</v>
      </c>
      <c r="J21" s="4" t="s">
        <v>5</v>
      </c>
      <c r="K21" s="3">
        <v>394</v>
      </c>
      <c r="L21" s="3" t="s">
        <v>5</v>
      </c>
      <c r="M21" s="3" t="s">
        <v>5</v>
      </c>
      <c r="N21" s="4">
        <v>762574.26</v>
      </c>
      <c r="O21" s="4">
        <v>762574.26</v>
      </c>
      <c r="P21" s="4" t="s">
        <v>5</v>
      </c>
      <c r="Q21" s="4" t="s">
        <v>5</v>
      </c>
      <c r="R21" s="3">
        <v>408</v>
      </c>
      <c r="S21" s="3" t="s">
        <v>5</v>
      </c>
      <c r="T21" s="3" t="s">
        <v>5</v>
      </c>
      <c r="U21" s="4">
        <v>773328.71</v>
      </c>
      <c r="V21" s="4">
        <v>773328.71</v>
      </c>
      <c r="W21" s="4" t="s">
        <v>5</v>
      </c>
      <c r="X21" s="4" t="s">
        <v>5</v>
      </c>
      <c r="Y21" s="3">
        <v>10</v>
      </c>
      <c r="Z21" s="3" t="s">
        <v>5</v>
      </c>
      <c r="AA21" s="3" t="s">
        <v>5</v>
      </c>
      <c r="AB21" s="4">
        <v>10754.45</v>
      </c>
      <c r="AC21" s="4">
        <v>10754.45</v>
      </c>
      <c r="AD21" s="4" t="s">
        <v>5</v>
      </c>
      <c r="AE21" s="4" t="s">
        <v>5</v>
      </c>
      <c r="AF21" s="3">
        <v>265</v>
      </c>
      <c r="AG21" s="3" t="s">
        <v>5</v>
      </c>
      <c r="AH21" s="3" t="s">
        <v>5</v>
      </c>
      <c r="AI21" s="4">
        <v>762574.26</v>
      </c>
      <c r="AJ21" s="4">
        <v>762574.26</v>
      </c>
      <c r="AK21" s="4" t="s">
        <v>5</v>
      </c>
      <c r="AL21" s="4" t="s">
        <v>5</v>
      </c>
      <c r="AM21" s="3">
        <v>275</v>
      </c>
      <c r="AN21" s="3" t="s">
        <v>5</v>
      </c>
      <c r="AO21" s="3" t="s">
        <v>5</v>
      </c>
      <c r="AP21" s="4">
        <v>773328.71</v>
      </c>
      <c r="AQ21" s="4">
        <v>773328.71</v>
      </c>
      <c r="AR21" s="4" t="s">
        <v>5</v>
      </c>
      <c r="AS21" s="4" t="s">
        <v>5</v>
      </c>
      <c r="AT21" s="3">
        <v>9</v>
      </c>
      <c r="AU21" s="3" t="s">
        <v>5</v>
      </c>
      <c r="AV21" s="3" t="s">
        <v>5</v>
      </c>
      <c r="AW21" s="4">
        <v>10754.45</v>
      </c>
      <c r="AX21" s="4">
        <v>10754.45</v>
      </c>
      <c r="AY21" s="4" t="s">
        <v>5</v>
      </c>
      <c r="AZ21" s="4" t="s">
        <v>5</v>
      </c>
      <c r="BA21" s="3">
        <v>241</v>
      </c>
      <c r="BB21" s="3" t="s">
        <v>5</v>
      </c>
      <c r="BC21" s="3" t="s">
        <v>5</v>
      </c>
      <c r="BD21" s="4">
        <v>762574.26</v>
      </c>
      <c r="BE21" s="4">
        <v>762574.26</v>
      </c>
      <c r="BF21" s="4" t="s">
        <v>5</v>
      </c>
      <c r="BG21" s="4" t="s">
        <v>5</v>
      </c>
      <c r="BH21" s="3">
        <v>250</v>
      </c>
      <c r="BI21" s="3" t="s">
        <v>5</v>
      </c>
      <c r="BJ21" s="3" t="s">
        <v>5</v>
      </c>
      <c r="BK21" s="4">
        <v>773328.71</v>
      </c>
      <c r="BL21" s="4">
        <v>773328.71</v>
      </c>
      <c r="BM21" s="4" t="s">
        <v>5</v>
      </c>
      <c r="BN21" s="4" t="s">
        <v>5</v>
      </c>
      <c r="BO21" s="3">
        <v>8</v>
      </c>
      <c r="BP21" s="3" t="s">
        <v>5</v>
      </c>
      <c r="BQ21" s="3" t="s">
        <v>5</v>
      </c>
      <c r="BR21" s="4">
        <v>10754.45</v>
      </c>
      <c r="BS21" s="4">
        <v>10754.45</v>
      </c>
      <c r="BT21" s="4" t="s">
        <v>5</v>
      </c>
      <c r="BU21" s="4" t="s">
        <v>5</v>
      </c>
      <c r="BV21" s="3">
        <v>203</v>
      </c>
      <c r="BW21" s="3" t="s">
        <v>5</v>
      </c>
      <c r="BX21" s="3" t="s">
        <v>5</v>
      </c>
      <c r="BY21" s="4">
        <v>762574.26</v>
      </c>
      <c r="BZ21" s="4">
        <v>762574.26</v>
      </c>
      <c r="CA21" s="4" t="s">
        <v>5</v>
      </c>
      <c r="CB21" s="4" t="s">
        <v>5</v>
      </c>
      <c r="CC21" s="3">
        <v>211</v>
      </c>
      <c r="CD21" s="3" t="s">
        <v>5</v>
      </c>
      <c r="CE21" s="3" t="s">
        <v>5</v>
      </c>
      <c r="CF21" s="4">
        <v>773328.71</v>
      </c>
      <c r="CG21" s="4">
        <v>773328.71</v>
      </c>
      <c r="CH21" s="4" t="s">
        <v>5</v>
      </c>
      <c r="CI21" s="4" t="s">
        <v>5</v>
      </c>
      <c r="CJ21" s="3">
        <v>11</v>
      </c>
      <c r="CK21" s="3" t="s">
        <v>5</v>
      </c>
      <c r="CL21" s="3" t="s">
        <v>5</v>
      </c>
      <c r="CM21" s="4">
        <v>10754.45</v>
      </c>
      <c r="CN21" s="4">
        <v>10754.45</v>
      </c>
      <c r="CO21" s="4" t="s">
        <v>5</v>
      </c>
      <c r="CP21" s="4" t="s">
        <v>5</v>
      </c>
      <c r="CQ21" s="3">
        <v>288</v>
      </c>
      <c r="CR21" s="3" t="s">
        <v>5</v>
      </c>
      <c r="CS21" s="3" t="s">
        <v>5</v>
      </c>
      <c r="CT21" s="4">
        <v>762574.26</v>
      </c>
      <c r="CU21" s="4">
        <v>762574.26</v>
      </c>
      <c r="CV21" s="4" t="s">
        <v>5</v>
      </c>
      <c r="CW21" s="4" t="s">
        <v>5</v>
      </c>
      <c r="CX21" s="3">
        <v>299</v>
      </c>
      <c r="CY21" s="3" t="s">
        <v>5</v>
      </c>
      <c r="CZ21" s="3" t="s">
        <v>5</v>
      </c>
      <c r="DA21" s="4">
        <v>773328.71</v>
      </c>
      <c r="DB21" s="4">
        <v>773328.71</v>
      </c>
      <c r="DC21" s="4" t="s">
        <v>5</v>
      </c>
      <c r="DD21" s="4" t="s">
        <v>5</v>
      </c>
      <c r="DE21" s="3">
        <v>11</v>
      </c>
      <c r="DF21" s="3" t="s">
        <v>5</v>
      </c>
      <c r="DG21" s="3" t="s">
        <v>5</v>
      </c>
      <c r="DH21" s="4">
        <v>10754.45</v>
      </c>
      <c r="DI21" s="4">
        <v>10754.45</v>
      </c>
      <c r="DJ21" s="4" t="s">
        <v>5</v>
      </c>
      <c r="DK21" s="4" t="s">
        <v>5</v>
      </c>
      <c r="DL21" s="3">
        <v>302</v>
      </c>
      <c r="DM21" s="3" t="s">
        <v>5</v>
      </c>
      <c r="DN21" s="3" t="s">
        <v>5</v>
      </c>
      <c r="DO21" s="4">
        <v>762574.26</v>
      </c>
      <c r="DP21" s="4">
        <v>762574.26</v>
      </c>
      <c r="DQ21" s="4" t="s">
        <v>5</v>
      </c>
      <c r="DR21" s="4" t="s">
        <v>5</v>
      </c>
      <c r="DS21" s="3">
        <v>313</v>
      </c>
      <c r="DT21" s="3" t="s">
        <v>5</v>
      </c>
      <c r="DU21" s="3" t="s">
        <v>5</v>
      </c>
      <c r="DV21" s="4">
        <v>773328.71</v>
      </c>
      <c r="DW21" s="4">
        <v>773328.71</v>
      </c>
      <c r="DX21" s="4" t="s">
        <v>5</v>
      </c>
      <c r="DY21" s="4" t="s">
        <v>5</v>
      </c>
      <c r="DZ21" s="3">
        <v>12</v>
      </c>
      <c r="EA21" s="3" t="s">
        <v>5</v>
      </c>
      <c r="EB21" s="3" t="s">
        <v>5</v>
      </c>
      <c r="EC21" s="4">
        <v>10754.45</v>
      </c>
      <c r="ED21" s="4">
        <v>10754.45</v>
      </c>
      <c r="EE21" s="4" t="s">
        <v>5</v>
      </c>
      <c r="EF21" s="4" t="s">
        <v>5</v>
      </c>
      <c r="EG21" s="3">
        <v>314</v>
      </c>
      <c r="EH21" s="3" t="s">
        <v>5</v>
      </c>
      <c r="EI21" s="3" t="s">
        <v>5</v>
      </c>
      <c r="EJ21" s="4">
        <v>762574.26</v>
      </c>
      <c r="EK21" s="4">
        <v>762574.26</v>
      </c>
      <c r="EL21" s="4" t="s">
        <v>5</v>
      </c>
      <c r="EM21" s="4" t="s">
        <v>5</v>
      </c>
      <c r="EN21" s="3">
        <v>326</v>
      </c>
      <c r="EO21" s="3" t="s">
        <v>5</v>
      </c>
      <c r="EP21" s="3" t="s">
        <v>5</v>
      </c>
      <c r="EQ21" s="4">
        <v>773328.71</v>
      </c>
      <c r="ER21" s="4">
        <v>773328.71</v>
      </c>
      <c r="ES21" s="4" t="s">
        <v>5</v>
      </c>
      <c r="ET21" s="4" t="s">
        <v>5</v>
      </c>
      <c r="EU21" s="3">
        <v>10</v>
      </c>
      <c r="EV21" s="3" t="s">
        <v>5</v>
      </c>
      <c r="EW21" s="3" t="s">
        <v>5</v>
      </c>
      <c r="EX21" s="4">
        <v>10754.45</v>
      </c>
      <c r="EY21" s="4">
        <v>10754.45</v>
      </c>
      <c r="EZ21" s="4" t="s">
        <v>5</v>
      </c>
      <c r="FA21" s="4" t="s">
        <v>5</v>
      </c>
      <c r="FB21" s="3">
        <v>283</v>
      </c>
      <c r="FC21" s="3" t="s">
        <v>5</v>
      </c>
      <c r="FD21" s="3" t="s">
        <v>5</v>
      </c>
      <c r="FE21" s="4">
        <v>762574.26</v>
      </c>
      <c r="FF21" s="4">
        <v>762574.26</v>
      </c>
      <c r="FG21" s="4" t="s">
        <v>5</v>
      </c>
      <c r="FH21" s="4" t="s">
        <v>5</v>
      </c>
      <c r="FI21" s="3">
        <v>293</v>
      </c>
      <c r="FJ21" s="3" t="s">
        <v>5</v>
      </c>
      <c r="FK21" s="3" t="s">
        <v>5</v>
      </c>
      <c r="FL21" s="4">
        <v>773328.71</v>
      </c>
      <c r="FM21" s="4">
        <v>773328.71</v>
      </c>
      <c r="FN21" s="4" t="s">
        <v>5</v>
      </c>
      <c r="FO21" s="4" t="s">
        <v>5</v>
      </c>
      <c r="FP21" s="3">
        <v>11</v>
      </c>
      <c r="FQ21" s="3" t="s">
        <v>5</v>
      </c>
      <c r="FR21" s="3" t="s">
        <v>5</v>
      </c>
      <c r="FS21" s="4">
        <v>10754.45</v>
      </c>
      <c r="FT21" s="4">
        <v>10754.45</v>
      </c>
      <c r="FU21" s="4" t="s">
        <v>5</v>
      </c>
      <c r="FV21" s="4" t="s">
        <v>5</v>
      </c>
      <c r="FW21" s="3">
        <v>299</v>
      </c>
      <c r="FX21" s="3" t="s">
        <v>5</v>
      </c>
      <c r="FY21" s="3" t="s">
        <v>5</v>
      </c>
      <c r="FZ21" s="4">
        <v>762574.26</v>
      </c>
      <c r="GA21" s="4">
        <v>762574.26</v>
      </c>
      <c r="GB21" s="4" t="s">
        <v>5</v>
      </c>
      <c r="GC21" s="4" t="s">
        <v>5</v>
      </c>
      <c r="GD21" s="3">
        <v>310</v>
      </c>
      <c r="GE21" s="3" t="s">
        <v>5</v>
      </c>
      <c r="GF21" s="3" t="s">
        <v>5</v>
      </c>
      <c r="GG21" s="4">
        <v>773328.71</v>
      </c>
      <c r="GH21" s="4">
        <v>773328.71</v>
      </c>
      <c r="GI21" s="4" t="s">
        <v>5</v>
      </c>
      <c r="GJ21" s="4" t="s">
        <v>5</v>
      </c>
      <c r="GK21" s="3">
        <v>9</v>
      </c>
      <c r="GL21" s="3" t="s">
        <v>5</v>
      </c>
      <c r="GM21" s="3" t="s">
        <v>5</v>
      </c>
      <c r="GN21" s="4">
        <v>10754.45</v>
      </c>
      <c r="GO21" s="4">
        <v>10754.45</v>
      </c>
      <c r="GP21" s="4" t="s">
        <v>5</v>
      </c>
      <c r="GQ21" s="4" t="s">
        <v>5</v>
      </c>
      <c r="GR21" s="3">
        <v>237</v>
      </c>
      <c r="GS21" s="3" t="s">
        <v>5</v>
      </c>
      <c r="GT21" s="3" t="s">
        <v>5</v>
      </c>
      <c r="GU21" s="4">
        <v>762574.26</v>
      </c>
      <c r="GV21" s="4">
        <v>762574.26</v>
      </c>
      <c r="GW21" s="4" t="s">
        <v>5</v>
      </c>
      <c r="GX21" s="4" t="s">
        <v>5</v>
      </c>
      <c r="GY21" s="3">
        <v>246</v>
      </c>
      <c r="GZ21" s="3" t="s">
        <v>5</v>
      </c>
      <c r="HA21" s="3" t="s">
        <v>5</v>
      </c>
      <c r="HB21" s="4">
        <v>773328.71</v>
      </c>
      <c r="HC21" s="4">
        <v>773328.71</v>
      </c>
      <c r="HD21" s="4" t="s">
        <v>5</v>
      </c>
      <c r="HE21" s="4" t="s">
        <v>5</v>
      </c>
      <c r="HF21" s="3">
        <v>7</v>
      </c>
      <c r="HG21" s="3" t="s">
        <v>5</v>
      </c>
      <c r="HH21" s="3" t="s">
        <v>5</v>
      </c>
      <c r="HI21" s="4">
        <v>10754.45</v>
      </c>
      <c r="HJ21" s="4">
        <v>10754.45</v>
      </c>
      <c r="HK21" s="4" t="s">
        <v>5</v>
      </c>
      <c r="HL21" s="4" t="s">
        <v>5</v>
      </c>
      <c r="HM21" s="3">
        <v>202</v>
      </c>
      <c r="HN21" s="3" t="s">
        <v>5</v>
      </c>
      <c r="HO21" s="3" t="s">
        <v>5</v>
      </c>
      <c r="HP21" s="4">
        <v>762574.26</v>
      </c>
      <c r="HQ21" s="4">
        <v>762574.26</v>
      </c>
      <c r="HR21" s="4" t="s">
        <v>5</v>
      </c>
      <c r="HS21" s="4" t="s">
        <v>5</v>
      </c>
      <c r="HT21" s="3">
        <v>209</v>
      </c>
      <c r="HU21" s="3" t="s">
        <v>5</v>
      </c>
      <c r="HV21" s="3" t="s">
        <v>5</v>
      </c>
      <c r="HW21" s="4">
        <v>773328.71</v>
      </c>
      <c r="HX21" s="4">
        <v>773328.71</v>
      </c>
      <c r="HY21" s="4" t="s">
        <v>5</v>
      </c>
      <c r="HZ21" s="4" t="s">
        <v>5</v>
      </c>
      <c r="IA21" s="3">
        <v>1</v>
      </c>
      <c r="IB21" s="3" t="s">
        <v>5</v>
      </c>
      <c r="IC21" s="3" t="s">
        <v>5</v>
      </c>
      <c r="ID21" s="4">
        <v>10754.488107283953</v>
      </c>
      <c r="IE21" s="4">
        <v>10754.488107283953</v>
      </c>
      <c r="IF21" s="4" t="s">
        <v>5</v>
      </c>
      <c r="IG21" s="4" t="s">
        <v>5</v>
      </c>
      <c r="IH21" s="3">
        <v>23</v>
      </c>
      <c r="II21" s="3" t="s">
        <v>5</v>
      </c>
      <c r="IJ21" s="3" t="s">
        <v>5</v>
      </c>
      <c r="IK21" s="4">
        <v>762574.24577847449</v>
      </c>
      <c r="IL21" s="4">
        <v>762574.24577847449</v>
      </c>
      <c r="IM21" s="4" t="s">
        <v>5</v>
      </c>
      <c r="IN21" s="4" t="s">
        <v>5</v>
      </c>
      <c r="IO21" s="3">
        <v>24</v>
      </c>
      <c r="IP21" s="3" t="s">
        <v>5</v>
      </c>
      <c r="IQ21" s="3" t="s">
        <v>5</v>
      </c>
      <c r="IR21" s="4">
        <v>773328.73388575844</v>
      </c>
      <c r="IS21" s="4">
        <v>773328.73388575844</v>
      </c>
      <c r="IT21" s="4" t="s">
        <v>5</v>
      </c>
      <c r="IU21" s="4" t="s">
        <v>5</v>
      </c>
      <c r="IV21" s="3">
        <v>113</v>
      </c>
      <c r="IW21" s="3" t="s">
        <v>5</v>
      </c>
      <c r="IX21" s="3" t="s">
        <v>5</v>
      </c>
      <c r="IY21" s="4">
        <v>129053.43810728393</v>
      </c>
      <c r="IZ21" s="4">
        <v>129053.43810728393</v>
      </c>
      <c r="JA21" s="4" t="s">
        <v>5</v>
      </c>
      <c r="JB21" s="4" t="s">
        <v>5</v>
      </c>
      <c r="JC21" s="3">
        <v>3051</v>
      </c>
      <c r="JD21" s="3" t="s">
        <v>5</v>
      </c>
      <c r="JE21" s="3" t="s">
        <v>5</v>
      </c>
      <c r="JF21" s="4">
        <v>9150891.1057784725</v>
      </c>
      <c r="JG21" s="4">
        <v>9150891.1057784725</v>
      </c>
      <c r="JH21" s="4" t="s">
        <v>5</v>
      </c>
      <c r="JI21" s="4" t="s">
        <v>5</v>
      </c>
      <c r="JJ21" s="3">
        <v>3164</v>
      </c>
      <c r="JK21" s="3" t="s">
        <v>5</v>
      </c>
      <c r="JL21" s="3" t="s">
        <v>5</v>
      </c>
      <c r="JM21" s="4">
        <v>9279944.5438857563</v>
      </c>
      <c r="JN21" s="4">
        <v>9279944.5438857563</v>
      </c>
      <c r="JO21" s="4" t="s">
        <v>5</v>
      </c>
      <c r="JP21" s="4" t="s">
        <v>5</v>
      </c>
    </row>
    <row r="22" spans="1:276" s="99" customFormat="1">
      <c r="A22" s="98"/>
      <c r="B22" s="98"/>
      <c r="C22" s="100"/>
    </row>
    <row r="23" spans="1:276" s="99" customFormat="1">
      <c r="A23" s="98"/>
      <c r="B23" s="98"/>
      <c r="C23" s="101"/>
      <c r="IR23" s="110"/>
    </row>
    <row r="24" spans="1:276" s="99" customFormat="1" ht="15">
      <c r="A24" s="98"/>
      <c r="B24" s="121"/>
      <c r="C24" s="122"/>
    </row>
    <row r="25" spans="1:276" s="99" customFormat="1">
      <c r="A25" s="98"/>
      <c r="B25" s="98"/>
      <c r="C25" s="100"/>
    </row>
    <row r="26" spans="1:276" s="99" customFormat="1">
      <c r="A26" s="98"/>
      <c r="B26" s="98"/>
      <c r="C26" s="100"/>
      <c r="AO26" s="102"/>
    </row>
    <row r="27" spans="1:276" s="99" customFormat="1">
      <c r="A27" s="98"/>
      <c r="B27" s="98"/>
      <c r="C27" s="100"/>
      <c r="E27" s="108"/>
      <c r="F27" s="108"/>
      <c r="M27" s="108"/>
      <c r="S27" s="109"/>
      <c r="T27" s="102"/>
      <c r="AO27" s="102"/>
      <c r="BJ27" s="102"/>
      <c r="CE27" s="102"/>
      <c r="CZ27" s="102"/>
      <c r="DU27" s="102"/>
      <c r="EP27" s="102"/>
      <c r="FK27" s="102"/>
      <c r="GF27" s="102"/>
      <c r="HA27" s="102"/>
      <c r="HV27" s="102"/>
      <c r="IQ27" s="102"/>
    </row>
    <row r="28" spans="1:276" s="99" customFormat="1">
      <c r="A28" s="98"/>
      <c r="B28" s="98"/>
      <c r="C28" s="100"/>
    </row>
    <row r="29" spans="1:276" s="99" customFormat="1">
      <c r="A29" s="98"/>
      <c r="B29" s="98"/>
      <c r="C29" s="100"/>
      <c r="E29" s="108"/>
      <c r="F29" s="108"/>
      <c r="M29" s="108"/>
      <c r="T29" s="102"/>
      <c r="AO29" s="102"/>
      <c r="BJ29" s="102"/>
      <c r="CE29" s="102"/>
      <c r="CZ29" s="102"/>
      <c r="DU29" s="102"/>
      <c r="EP29" s="102"/>
      <c r="FK29" s="102"/>
      <c r="GF29" s="102"/>
      <c r="HA29" s="102"/>
      <c r="HV29" s="102"/>
      <c r="IQ29" s="102"/>
    </row>
    <row r="30" spans="1:276" s="99" customFormat="1">
      <c r="A30" s="98"/>
      <c r="B30" s="98"/>
      <c r="C30" s="100"/>
      <c r="E30" s="108"/>
      <c r="F30" s="108"/>
      <c r="M30" s="108"/>
      <c r="T30" s="102"/>
      <c r="AO30" s="102"/>
      <c r="BJ30" s="102"/>
      <c r="CE30" s="102"/>
      <c r="CZ30" s="102"/>
      <c r="DU30" s="102"/>
      <c r="EP30" s="102"/>
      <c r="FK30" s="102"/>
      <c r="GF30" s="102"/>
      <c r="HA30" s="102"/>
      <c r="HV30" s="102"/>
      <c r="IQ30" s="102"/>
    </row>
    <row r="31" spans="1:276" s="99" customFormat="1">
      <c r="A31" s="98"/>
      <c r="B31" s="98"/>
      <c r="C31" s="100"/>
    </row>
    <row r="32" spans="1:276" s="99" customFormat="1">
      <c r="A32" s="98"/>
      <c r="B32" s="98"/>
      <c r="C32" s="100"/>
    </row>
    <row r="33" spans="1:251" s="99" customFormat="1">
      <c r="A33" s="98"/>
      <c r="B33" s="98"/>
      <c r="C33" s="100"/>
    </row>
    <row r="34" spans="1:251" s="99" customFormat="1">
      <c r="A34" s="98"/>
      <c r="B34" s="98"/>
      <c r="C34" s="100"/>
    </row>
    <row r="35" spans="1:251" s="99" customFormat="1">
      <c r="A35" s="98"/>
      <c r="B35" s="98"/>
      <c r="C35" s="100"/>
    </row>
    <row r="36" spans="1:251" s="99" customFormat="1">
      <c r="A36" s="98"/>
      <c r="B36" s="98"/>
      <c r="C36" s="100"/>
    </row>
    <row r="37" spans="1:251" s="99" customFormat="1">
      <c r="A37" s="98"/>
      <c r="B37" s="98"/>
      <c r="C37" s="100"/>
    </row>
    <row r="38" spans="1:251" s="99" customFormat="1">
      <c r="A38" s="98"/>
      <c r="B38" s="98"/>
      <c r="C38" s="100"/>
    </row>
    <row r="39" spans="1:251" s="99" customFormat="1">
      <c r="A39" s="98"/>
      <c r="B39" s="98"/>
      <c r="C39" s="100"/>
    </row>
    <row r="40" spans="1:251" s="99" customFormat="1">
      <c r="A40" s="98"/>
      <c r="B40" s="98"/>
      <c r="C40" s="100"/>
      <c r="F40" s="108"/>
      <c r="M40" s="108"/>
      <c r="AO40" s="108"/>
      <c r="BJ40" s="108"/>
      <c r="CE40" s="108"/>
      <c r="CY40" s="108"/>
      <c r="CZ40" s="108"/>
      <c r="DU40" s="108"/>
      <c r="EP40" s="108"/>
      <c r="FK40" s="108"/>
      <c r="GF40" s="108"/>
      <c r="HA40" s="108"/>
      <c r="HV40" s="108"/>
      <c r="IQ40" s="108"/>
    </row>
    <row r="41" spans="1:251" s="99" customFormat="1">
      <c r="A41" s="98"/>
      <c r="B41" s="98"/>
      <c r="C41" s="100"/>
    </row>
    <row r="42" spans="1:251" s="99" customFormat="1">
      <c r="A42" s="98"/>
      <c r="B42" s="98"/>
      <c r="C42" s="100"/>
    </row>
    <row r="43" spans="1:251" s="99" customFormat="1">
      <c r="A43" s="98"/>
      <c r="B43" s="98"/>
      <c r="C43" s="100"/>
    </row>
    <row r="44" spans="1:251" s="99" customFormat="1">
      <c r="A44" s="98"/>
      <c r="B44" s="98"/>
      <c r="C44" s="100"/>
    </row>
    <row r="45" spans="1:251" s="99" customFormat="1">
      <c r="A45" s="98"/>
      <c r="B45" s="98"/>
      <c r="C45" s="100"/>
    </row>
    <row r="46" spans="1:251" s="99" customFormat="1">
      <c r="A46" s="98"/>
      <c r="B46" s="98"/>
      <c r="C46" s="100"/>
    </row>
    <row r="47" spans="1:251" s="99" customFormat="1">
      <c r="A47" s="98"/>
      <c r="B47" s="98"/>
      <c r="C47" s="100"/>
    </row>
    <row r="48" spans="1:251" s="99" customFormat="1">
      <c r="A48" s="98"/>
      <c r="B48" s="98"/>
      <c r="C48" s="100"/>
    </row>
    <row r="49" spans="1:3" s="99" customFormat="1">
      <c r="A49" s="98"/>
      <c r="B49" s="98"/>
      <c r="C49" s="100"/>
    </row>
    <row r="50" spans="1:3" s="99" customFormat="1">
      <c r="A50" s="98"/>
      <c r="B50" s="98"/>
      <c r="C50" s="100"/>
    </row>
    <row r="51" spans="1:3" s="99" customFormat="1">
      <c r="A51" s="98"/>
      <c r="B51" s="98"/>
      <c r="C51" s="100"/>
    </row>
    <row r="52" spans="1:3" s="99" customFormat="1">
      <c r="A52" s="98"/>
      <c r="B52" s="98"/>
      <c r="C52" s="100"/>
    </row>
    <row r="53" spans="1:3" s="99" customFormat="1">
      <c r="A53" s="98"/>
      <c r="B53" s="98"/>
      <c r="C53" s="100"/>
    </row>
    <row r="54" spans="1:3" s="99" customFormat="1">
      <c r="A54" s="98"/>
      <c r="B54" s="98"/>
      <c r="C54" s="100"/>
    </row>
    <row r="55" spans="1:3" s="99" customFormat="1">
      <c r="A55" s="98"/>
      <c r="B55" s="98"/>
      <c r="C55" s="100"/>
    </row>
    <row r="56" spans="1:3" s="99" customFormat="1">
      <c r="A56" s="98"/>
      <c r="B56" s="98"/>
      <c r="C56" s="100"/>
    </row>
    <row r="57" spans="1:3" s="99" customFormat="1">
      <c r="A57" s="98"/>
      <c r="B57" s="98"/>
      <c r="C57" s="100"/>
    </row>
    <row r="58" spans="1:3" s="99" customFormat="1">
      <c r="A58" s="98"/>
      <c r="B58" s="98"/>
      <c r="C58" s="100"/>
    </row>
    <row r="59" spans="1:3" s="99" customFormat="1">
      <c r="A59" s="98"/>
      <c r="B59" s="98"/>
      <c r="C59" s="100"/>
    </row>
    <row r="60" spans="1:3" s="99" customFormat="1">
      <c r="A60" s="98"/>
      <c r="B60" s="98"/>
      <c r="C60" s="100"/>
    </row>
    <row r="61" spans="1:3" s="99" customFormat="1">
      <c r="A61" s="98"/>
      <c r="B61" s="98"/>
      <c r="C61" s="100"/>
    </row>
    <row r="62" spans="1:3" s="99" customFormat="1">
      <c r="A62" s="98"/>
      <c r="B62" s="98"/>
      <c r="C62" s="100"/>
    </row>
    <row r="63" spans="1:3" s="99" customFormat="1">
      <c r="A63" s="98"/>
      <c r="B63" s="98"/>
      <c r="C63" s="100"/>
    </row>
    <row r="64" spans="1:3" s="99" customFormat="1">
      <c r="A64" s="98"/>
      <c r="B64" s="98"/>
      <c r="C64" s="100"/>
    </row>
    <row r="65" spans="1:3" s="99" customFormat="1">
      <c r="A65" s="98"/>
      <c r="B65" s="98"/>
      <c r="C65" s="100"/>
    </row>
    <row r="66" spans="1:3" s="99" customFormat="1">
      <c r="A66" s="98"/>
      <c r="B66" s="98"/>
      <c r="C66" s="100"/>
    </row>
    <row r="67" spans="1:3" s="99" customFormat="1">
      <c r="A67" s="98"/>
      <c r="B67" s="98"/>
      <c r="C67" s="100"/>
    </row>
    <row r="68" spans="1:3" s="99" customFormat="1">
      <c r="A68" s="98"/>
      <c r="B68" s="98"/>
      <c r="C68" s="100"/>
    </row>
    <row r="69" spans="1:3" s="99" customFormat="1">
      <c r="A69" s="98"/>
      <c r="B69" s="98"/>
      <c r="C69" s="100"/>
    </row>
    <row r="70" spans="1:3" s="99" customFormat="1">
      <c r="A70" s="98"/>
      <c r="B70" s="98"/>
      <c r="C70" s="100"/>
    </row>
    <row r="71" spans="1:3" s="99" customFormat="1">
      <c r="A71" s="98"/>
      <c r="B71" s="98"/>
      <c r="C71" s="100"/>
    </row>
    <row r="72" spans="1:3" s="99" customFormat="1">
      <c r="A72" s="98"/>
      <c r="B72" s="98"/>
      <c r="C72" s="100"/>
    </row>
    <row r="73" spans="1:3" s="99" customFormat="1">
      <c r="A73" s="98"/>
      <c r="B73" s="98"/>
      <c r="C73" s="100"/>
    </row>
    <row r="74" spans="1:3" s="99" customFormat="1">
      <c r="A74" s="98"/>
      <c r="B74" s="98"/>
      <c r="C74" s="100"/>
    </row>
    <row r="75" spans="1:3" s="99" customFormat="1">
      <c r="A75" s="98"/>
      <c r="B75" s="98"/>
      <c r="C75" s="100"/>
    </row>
    <row r="76" spans="1:3" s="99" customFormat="1">
      <c r="A76" s="98"/>
      <c r="B76" s="98"/>
      <c r="C76" s="100"/>
    </row>
    <row r="77" spans="1:3" s="99" customFormat="1">
      <c r="A77" s="98"/>
      <c r="B77" s="98"/>
      <c r="C77" s="100"/>
    </row>
    <row r="78" spans="1:3" s="99" customFormat="1">
      <c r="A78" s="98"/>
      <c r="B78" s="98"/>
      <c r="C78" s="100"/>
    </row>
    <row r="79" spans="1:3" s="99" customFormat="1">
      <c r="A79" s="98"/>
      <c r="B79" s="98"/>
      <c r="C79" s="100"/>
    </row>
    <row r="80" spans="1:3" s="99" customFormat="1">
      <c r="A80" s="98"/>
      <c r="B80" s="98"/>
      <c r="C80" s="100"/>
    </row>
    <row r="81" spans="1:3" s="99" customFormat="1">
      <c r="A81" s="98"/>
      <c r="B81" s="98"/>
      <c r="C81" s="100"/>
    </row>
    <row r="82" spans="1:3" s="99" customFormat="1">
      <c r="A82" s="98"/>
      <c r="B82" s="98"/>
      <c r="C82" s="100"/>
    </row>
    <row r="83" spans="1:3" s="99" customFormat="1">
      <c r="A83" s="98"/>
      <c r="B83" s="98"/>
      <c r="C83" s="100"/>
    </row>
    <row r="84" spans="1:3" s="99" customFormat="1">
      <c r="A84" s="98"/>
      <c r="B84" s="98"/>
      <c r="C84" s="100"/>
    </row>
    <row r="85" spans="1:3" s="99" customFormat="1">
      <c r="A85" s="98"/>
      <c r="B85" s="98"/>
      <c r="C85" s="100"/>
    </row>
    <row r="86" spans="1:3" s="99" customFormat="1">
      <c r="A86" s="98"/>
      <c r="B86" s="98"/>
      <c r="C86" s="100"/>
    </row>
    <row r="87" spans="1:3" s="99" customFormat="1">
      <c r="A87" s="98"/>
      <c r="B87" s="98"/>
      <c r="C87" s="100"/>
    </row>
    <row r="88" spans="1:3" s="99" customFormat="1">
      <c r="A88" s="98"/>
      <c r="B88" s="98"/>
      <c r="C88" s="100"/>
    </row>
    <row r="89" spans="1:3" s="99" customFormat="1">
      <c r="A89" s="98"/>
      <c r="B89" s="98"/>
      <c r="C89" s="100"/>
    </row>
    <row r="90" spans="1:3" s="99" customFormat="1">
      <c r="A90" s="98"/>
      <c r="B90" s="98"/>
      <c r="C90" s="100"/>
    </row>
    <row r="91" spans="1:3" s="99" customFormat="1">
      <c r="A91" s="98"/>
      <c r="B91" s="98"/>
      <c r="C91" s="100"/>
    </row>
    <row r="92" spans="1:3" s="99" customFormat="1">
      <c r="A92" s="98"/>
      <c r="B92" s="98"/>
      <c r="C92" s="100"/>
    </row>
    <row r="93" spans="1:3" s="99" customFormat="1">
      <c r="A93" s="98"/>
      <c r="B93" s="98"/>
      <c r="C93" s="100"/>
    </row>
    <row r="94" spans="1:3" s="99" customFormat="1">
      <c r="A94" s="98"/>
      <c r="B94" s="98"/>
      <c r="C94" s="100"/>
    </row>
    <row r="95" spans="1:3" s="99" customFormat="1">
      <c r="A95" s="98"/>
      <c r="B95" s="98"/>
      <c r="C95" s="100"/>
    </row>
    <row r="96" spans="1:3" s="99" customFormat="1">
      <c r="A96" s="98"/>
      <c r="B96" s="98"/>
      <c r="C96" s="100"/>
    </row>
    <row r="97" spans="1:3" s="99" customFormat="1">
      <c r="A97" s="98"/>
      <c r="B97" s="98"/>
      <c r="C97" s="100"/>
    </row>
    <row r="98" spans="1:3" s="99" customFormat="1">
      <c r="A98" s="98"/>
      <c r="B98" s="98"/>
      <c r="C98" s="100"/>
    </row>
    <row r="99" spans="1:3" s="99" customFormat="1">
      <c r="A99" s="98"/>
      <c r="B99" s="98"/>
      <c r="C99" s="100"/>
    </row>
    <row r="100" spans="1:3" s="99" customFormat="1">
      <c r="A100" s="98"/>
      <c r="B100" s="98"/>
      <c r="C100" s="100"/>
    </row>
    <row r="101" spans="1:3" s="99" customFormat="1">
      <c r="A101" s="98"/>
      <c r="B101" s="98"/>
      <c r="C101" s="100"/>
    </row>
    <row r="102" spans="1:3" s="99" customFormat="1">
      <c r="A102" s="98"/>
      <c r="B102" s="98"/>
      <c r="C102" s="100"/>
    </row>
    <row r="103" spans="1:3" s="99" customFormat="1">
      <c r="A103" s="98"/>
      <c r="B103" s="98"/>
      <c r="C103" s="100"/>
    </row>
    <row r="104" spans="1:3" s="99" customFormat="1">
      <c r="A104" s="98"/>
      <c r="B104" s="98"/>
      <c r="C104" s="100"/>
    </row>
    <row r="105" spans="1:3" s="99" customFormat="1">
      <c r="A105" s="98"/>
      <c r="B105" s="98"/>
      <c r="C105" s="100"/>
    </row>
    <row r="106" spans="1:3" s="99" customFormat="1">
      <c r="A106" s="98"/>
      <c r="B106" s="98"/>
      <c r="C106" s="100"/>
    </row>
    <row r="107" spans="1:3" s="99" customFormat="1">
      <c r="A107" s="98"/>
      <c r="B107" s="98"/>
      <c r="C107" s="100"/>
    </row>
    <row r="108" spans="1:3" s="99" customFormat="1">
      <c r="A108" s="98"/>
      <c r="B108" s="98"/>
      <c r="C108" s="100"/>
    </row>
    <row r="109" spans="1:3" s="99" customFormat="1">
      <c r="A109" s="98"/>
      <c r="B109" s="98"/>
      <c r="C109" s="100"/>
    </row>
    <row r="110" spans="1:3" s="99" customFormat="1">
      <c r="A110" s="98"/>
      <c r="B110" s="98"/>
      <c r="C110" s="100"/>
    </row>
    <row r="111" spans="1:3" s="99" customFormat="1">
      <c r="A111" s="98"/>
      <c r="B111" s="98"/>
      <c r="C111" s="100"/>
    </row>
    <row r="112" spans="1:3" s="99" customFormat="1">
      <c r="A112" s="98"/>
      <c r="B112" s="98"/>
      <c r="C112" s="100"/>
    </row>
    <row r="113" spans="1:3" s="99" customFormat="1">
      <c r="A113" s="98"/>
      <c r="B113" s="98"/>
      <c r="C113" s="100"/>
    </row>
    <row r="114" spans="1:3" s="99" customFormat="1">
      <c r="A114" s="98"/>
      <c r="B114" s="98"/>
      <c r="C114" s="100"/>
    </row>
    <row r="115" spans="1:3" s="99" customFormat="1">
      <c r="A115" s="98"/>
      <c r="B115" s="98"/>
      <c r="C115" s="100"/>
    </row>
    <row r="116" spans="1:3" s="99" customFormat="1">
      <c r="A116" s="98"/>
      <c r="B116" s="98"/>
      <c r="C116" s="100"/>
    </row>
    <row r="117" spans="1:3" s="99" customFormat="1">
      <c r="A117" s="98"/>
      <c r="B117" s="98"/>
      <c r="C117" s="100"/>
    </row>
    <row r="118" spans="1:3" s="99" customFormat="1">
      <c r="A118" s="98"/>
      <c r="B118" s="98"/>
      <c r="C118" s="100"/>
    </row>
    <row r="119" spans="1:3" s="99" customFormat="1">
      <c r="A119" s="98"/>
      <c r="B119" s="98"/>
      <c r="C119" s="100"/>
    </row>
    <row r="120" spans="1:3" s="99" customFormat="1">
      <c r="A120" s="98"/>
      <c r="B120" s="98"/>
      <c r="C120" s="100"/>
    </row>
    <row r="121" spans="1:3" s="99" customFormat="1">
      <c r="A121" s="98"/>
      <c r="B121" s="98"/>
      <c r="C121" s="100"/>
    </row>
    <row r="122" spans="1:3" s="99" customFormat="1">
      <c r="A122" s="98"/>
      <c r="B122" s="98"/>
      <c r="C122" s="100"/>
    </row>
    <row r="123" spans="1:3" s="99" customFormat="1">
      <c r="A123" s="98"/>
      <c r="B123" s="98"/>
      <c r="C123" s="100"/>
    </row>
    <row r="124" spans="1:3" s="99" customFormat="1">
      <c r="A124" s="98"/>
      <c r="B124" s="98"/>
      <c r="C124" s="100"/>
    </row>
    <row r="125" spans="1:3" s="99" customFormat="1">
      <c r="A125" s="98"/>
      <c r="B125" s="98"/>
      <c r="C125" s="100"/>
    </row>
    <row r="126" spans="1:3" s="99" customFormat="1">
      <c r="A126" s="98"/>
      <c r="B126" s="98"/>
      <c r="C126" s="100"/>
    </row>
    <row r="127" spans="1:3" s="99" customFormat="1">
      <c r="A127" s="98"/>
      <c r="B127" s="98"/>
      <c r="C127" s="100"/>
    </row>
    <row r="128" spans="1:3" s="99" customFormat="1">
      <c r="A128" s="98"/>
      <c r="B128" s="98"/>
      <c r="C128" s="100"/>
    </row>
    <row r="129" spans="1:3" s="99" customFormat="1">
      <c r="A129" s="98"/>
      <c r="B129" s="98"/>
      <c r="C129" s="100"/>
    </row>
    <row r="130" spans="1:3" s="99" customFormat="1">
      <c r="A130" s="98"/>
      <c r="B130" s="98"/>
      <c r="C130" s="100"/>
    </row>
    <row r="131" spans="1:3" s="99" customFormat="1">
      <c r="A131" s="98"/>
      <c r="B131" s="98"/>
      <c r="C131" s="100"/>
    </row>
    <row r="132" spans="1:3" s="99" customFormat="1">
      <c r="A132" s="98"/>
      <c r="B132" s="98"/>
      <c r="C132" s="100"/>
    </row>
    <row r="133" spans="1:3" s="99" customFormat="1">
      <c r="A133" s="98"/>
      <c r="B133" s="98"/>
      <c r="C133" s="100"/>
    </row>
    <row r="134" spans="1:3" s="99" customFormat="1">
      <c r="A134" s="98"/>
      <c r="B134" s="98"/>
      <c r="C134" s="100"/>
    </row>
    <row r="135" spans="1:3" s="99" customFormat="1">
      <c r="A135" s="98"/>
      <c r="B135" s="98"/>
      <c r="C135" s="100"/>
    </row>
    <row r="136" spans="1:3" s="99" customFormat="1">
      <c r="A136" s="98"/>
      <c r="B136" s="98"/>
      <c r="C136" s="100"/>
    </row>
    <row r="137" spans="1:3" s="99" customFormat="1">
      <c r="A137" s="98"/>
      <c r="B137" s="98"/>
      <c r="C137" s="100"/>
    </row>
    <row r="138" spans="1:3" s="99" customFormat="1">
      <c r="A138" s="98"/>
      <c r="B138" s="98"/>
      <c r="C138" s="100"/>
    </row>
    <row r="139" spans="1:3" s="99" customFormat="1">
      <c r="A139" s="98"/>
      <c r="B139" s="98"/>
      <c r="C139" s="100"/>
    </row>
    <row r="140" spans="1:3" s="99" customFormat="1">
      <c r="A140" s="98"/>
      <c r="B140" s="98"/>
      <c r="C140" s="100"/>
    </row>
    <row r="141" spans="1:3" s="99" customFormat="1">
      <c r="A141" s="98"/>
      <c r="B141" s="98"/>
      <c r="C141" s="100"/>
    </row>
    <row r="142" spans="1:3" s="99" customFormat="1">
      <c r="A142" s="98"/>
      <c r="B142" s="98"/>
      <c r="C142" s="100"/>
    </row>
    <row r="143" spans="1:3" s="99" customFormat="1">
      <c r="A143" s="98"/>
      <c r="B143" s="98"/>
      <c r="C143" s="100"/>
    </row>
    <row r="144" spans="1:3" s="99" customFormat="1">
      <c r="A144" s="98"/>
      <c r="B144" s="98"/>
      <c r="C144" s="100"/>
    </row>
    <row r="145" spans="1:3" s="99" customFormat="1">
      <c r="A145" s="98"/>
      <c r="B145" s="98"/>
      <c r="C145" s="100"/>
    </row>
    <row r="146" spans="1:3" s="99" customFormat="1">
      <c r="A146" s="98"/>
      <c r="B146" s="98"/>
      <c r="C146" s="100"/>
    </row>
    <row r="147" spans="1:3" s="99" customFormat="1">
      <c r="A147" s="98"/>
      <c r="B147" s="98"/>
      <c r="C147" s="100"/>
    </row>
    <row r="148" spans="1:3" s="99" customFormat="1">
      <c r="A148" s="98"/>
      <c r="B148" s="98"/>
      <c r="C148" s="100"/>
    </row>
    <row r="149" spans="1:3" s="99" customFormat="1">
      <c r="A149" s="98"/>
      <c r="B149" s="98"/>
      <c r="C149" s="100"/>
    </row>
    <row r="150" spans="1:3" s="99" customFormat="1">
      <c r="A150" s="98"/>
      <c r="B150" s="98"/>
      <c r="C150" s="100"/>
    </row>
    <row r="151" spans="1:3" s="99" customFormat="1">
      <c r="A151" s="98"/>
      <c r="B151" s="98"/>
      <c r="C151" s="100"/>
    </row>
    <row r="152" spans="1:3" s="99" customFormat="1">
      <c r="A152" s="98"/>
      <c r="B152" s="98"/>
      <c r="C152" s="100"/>
    </row>
    <row r="153" spans="1:3" s="99" customFormat="1">
      <c r="A153" s="98"/>
      <c r="B153" s="98"/>
      <c r="C153" s="100"/>
    </row>
    <row r="154" spans="1:3" s="99" customFormat="1">
      <c r="A154" s="98"/>
      <c r="B154" s="98"/>
      <c r="C154" s="100"/>
    </row>
    <row r="155" spans="1:3" s="99" customFormat="1">
      <c r="A155" s="98"/>
      <c r="B155" s="98"/>
      <c r="C155" s="100"/>
    </row>
    <row r="156" spans="1:3" s="99" customFormat="1">
      <c r="A156" s="98"/>
      <c r="B156" s="98"/>
      <c r="C156" s="100"/>
    </row>
    <row r="157" spans="1:3" s="99" customFormat="1">
      <c r="A157" s="98"/>
      <c r="B157" s="98"/>
      <c r="C157" s="100"/>
    </row>
    <row r="158" spans="1:3" s="99" customFormat="1">
      <c r="A158" s="98"/>
      <c r="B158" s="98"/>
      <c r="C158" s="100"/>
    </row>
    <row r="159" spans="1:3" s="99" customFormat="1">
      <c r="A159" s="98"/>
      <c r="B159" s="98"/>
      <c r="C159" s="100"/>
    </row>
    <row r="160" spans="1:3" s="99" customFormat="1">
      <c r="A160" s="98"/>
      <c r="B160" s="98"/>
      <c r="C160" s="100"/>
    </row>
    <row r="161" spans="1:3" s="99" customFormat="1">
      <c r="A161" s="98"/>
      <c r="B161" s="98"/>
      <c r="C161" s="100"/>
    </row>
    <row r="162" spans="1:3" s="99" customFormat="1">
      <c r="A162" s="98"/>
      <c r="B162" s="98"/>
      <c r="C162" s="100"/>
    </row>
    <row r="163" spans="1:3" s="99" customFormat="1">
      <c r="A163" s="98"/>
      <c r="B163" s="98"/>
      <c r="C163" s="100"/>
    </row>
    <row r="164" spans="1:3" s="99" customFormat="1">
      <c r="A164" s="98"/>
      <c r="B164" s="98"/>
      <c r="C164" s="100"/>
    </row>
    <row r="165" spans="1:3" s="99" customFormat="1">
      <c r="A165" s="98"/>
      <c r="B165" s="98"/>
      <c r="C165" s="100"/>
    </row>
    <row r="166" spans="1:3" s="99" customFormat="1">
      <c r="A166" s="98"/>
      <c r="B166" s="98"/>
      <c r="C166" s="100"/>
    </row>
    <row r="167" spans="1:3" s="99" customFormat="1">
      <c r="A167" s="98"/>
      <c r="B167" s="98"/>
      <c r="C167" s="100"/>
    </row>
    <row r="168" spans="1:3" s="99" customFormat="1">
      <c r="A168" s="98"/>
      <c r="B168" s="98"/>
      <c r="C168" s="100"/>
    </row>
    <row r="169" spans="1:3" s="99" customFormat="1">
      <c r="A169" s="98"/>
      <c r="B169" s="98"/>
      <c r="C169" s="100"/>
    </row>
    <row r="170" spans="1:3" s="99" customFormat="1">
      <c r="A170" s="98"/>
      <c r="B170" s="98"/>
      <c r="C170" s="100"/>
    </row>
    <row r="171" spans="1:3" s="99" customFormat="1">
      <c r="A171" s="98"/>
      <c r="B171" s="98"/>
      <c r="C171" s="100"/>
    </row>
    <row r="172" spans="1:3" s="99" customFormat="1">
      <c r="A172" s="98"/>
      <c r="B172" s="98"/>
      <c r="C172" s="100"/>
    </row>
    <row r="173" spans="1:3" s="99" customFormat="1">
      <c r="A173" s="98"/>
      <c r="B173" s="98"/>
      <c r="C173" s="100"/>
    </row>
    <row r="174" spans="1:3" s="99" customFormat="1">
      <c r="A174" s="98"/>
      <c r="B174" s="98"/>
      <c r="C174" s="100"/>
    </row>
    <row r="175" spans="1:3" s="99" customFormat="1">
      <c r="A175" s="98"/>
      <c r="B175" s="98"/>
      <c r="C175" s="100"/>
    </row>
    <row r="176" spans="1:3" s="99" customFormat="1">
      <c r="A176" s="98"/>
      <c r="B176" s="98"/>
      <c r="C176" s="100"/>
    </row>
    <row r="177" spans="1:3" s="99" customFormat="1">
      <c r="A177" s="98"/>
      <c r="B177" s="98"/>
      <c r="C177" s="100"/>
    </row>
    <row r="178" spans="1:3" s="99" customFormat="1">
      <c r="A178" s="98"/>
      <c r="B178" s="98"/>
      <c r="C178" s="100"/>
    </row>
    <row r="179" spans="1:3" s="99" customFormat="1">
      <c r="A179" s="98"/>
      <c r="B179" s="98"/>
      <c r="C179" s="100"/>
    </row>
    <row r="180" spans="1:3" s="99" customFormat="1">
      <c r="A180" s="98"/>
      <c r="B180" s="98"/>
      <c r="C180" s="100"/>
    </row>
    <row r="181" spans="1:3" s="99" customFormat="1">
      <c r="A181" s="98"/>
      <c r="B181" s="98"/>
      <c r="C181" s="100"/>
    </row>
    <row r="182" spans="1:3" s="99" customFormat="1">
      <c r="A182" s="98"/>
      <c r="B182" s="98"/>
      <c r="C182" s="100"/>
    </row>
    <row r="183" spans="1:3" s="99" customFormat="1">
      <c r="A183" s="98"/>
      <c r="B183" s="98"/>
      <c r="C183" s="100"/>
    </row>
    <row r="184" spans="1:3" s="99" customFormat="1">
      <c r="A184" s="98"/>
      <c r="B184" s="98"/>
      <c r="C184" s="100"/>
    </row>
    <row r="185" spans="1:3" s="99" customFormat="1">
      <c r="A185" s="98"/>
      <c r="B185" s="98"/>
      <c r="C185" s="100"/>
    </row>
    <row r="186" spans="1:3" s="99" customFormat="1">
      <c r="A186" s="98"/>
      <c r="B186" s="98"/>
      <c r="C186" s="100"/>
    </row>
    <row r="187" spans="1:3" s="99" customFormat="1">
      <c r="A187" s="98"/>
      <c r="B187" s="98"/>
      <c r="C187" s="100"/>
    </row>
    <row r="188" spans="1:3" s="99" customFormat="1">
      <c r="A188" s="98"/>
      <c r="B188" s="98"/>
      <c r="C188" s="100"/>
    </row>
    <row r="189" spans="1:3" s="99" customFormat="1">
      <c r="A189" s="98"/>
      <c r="B189" s="98"/>
      <c r="C189" s="100"/>
    </row>
    <row r="190" spans="1:3" s="99" customFormat="1">
      <c r="A190" s="98"/>
      <c r="B190" s="98"/>
      <c r="C190" s="100"/>
    </row>
    <row r="191" spans="1:3" s="99" customFormat="1">
      <c r="A191" s="98"/>
      <c r="B191" s="98"/>
      <c r="C191" s="100"/>
    </row>
    <row r="192" spans="1:3" s="99" customFormat="1">
      <c r="A192" s="98"/>
      <c r="B192" s="98"/>
      <c r="C192" s="100"/>
    </row>
    <row r="193" spans="1:3" s="99" customFormat="1">
      <c r="A193" s="98"/>
      <c r="B193" s="98"/>
      <c r="C193" s="100"/>
    </row>
    <row r="194" spans="1:3" s="99" customFormat="1">
      <c r="A194" s="98"/>
      <c r="B194" s="98"/>
      <c r="C194" s="100"/>
    </row>
    <row r="195" spans="1:3" s="99" customFormat="1">
      <c r="A195" s="98"/>
      <c r="B195" s="98"/>
      <c r="C195" s="100"/>
    </row>
    <row r="196" spans="1:3" s="99" customFormat="1">
      <c r="A196" s="98"/>
      <c r="B196" s="98"/>
      <c r="C196" s="100"/>
    </row>
    <row r="197" spans="1:3" s="99" customFormat="1">
      <c r="A197" s="98"/>
      <c r="B197" s="98"/>
      <c r="C197" s="100"/>
    </row>
    <row r="198" spans="1:3" s="99" customFormat="1">
      <c r="A198" s="98"/>
      <c r="B198" s="98"/>
      <c r="C198" s="100"/>
    </row>
    <row r="199" spans="1:3" s="99" customFormat="1">
      <c r="A199" s="98"/>
      <c r="B199" s="98"/>
      <c r="C199" s="100"/>
    </row>
    <row r="200" spans="1:3" s="99" customFormat="1">
      <c r="A200" s="98"/>
      <c r="B200" s="98"/>
      <c r="C200" s="100"/>
    </row>
    <row r="201" spans="1:3" s="99" customFormat="1">
      <c r="A201" s="98"/>
      <c r="B201" s="98"/>
      <c r="C201" s="100"/>
    </row>
    <row r="202" spans="1:3" s="99" customFormat="1">
      <c r="A202" s="98"/>
      <c r="B202" s="98"/>
      <c r="C202" s="100"/>
    </row>
    <row r="203" spans="1:3" s="99" customFormat="1">
      <c r="A203" s="98"/>
      <c r="B203" s="98"/>
      <c r="C203" s="100"/>
    </row>
    <row r="204" spans="1:3" s="99" customFormat="1">
      <c r="A204" s="98"/>
      <c r="B204" s="98"/>
      <c r="C204" s="100"/>
    </row>
    <row r="205" spans="1:3" s="99" customFormat="1">
      <c r="A205" s="98"/>
      <c r="B205" s="98"/>
      <c r="C205" s="100"/>
    </row>
    <row r="206" spans="1:3" s="99" customFormat="1">
      <c r="A206" s="98"/>
      <c r="B206" s="98"/>
      <c r="C206" s="100"/>
    </row>
    <row r="207" spans="1:3" s="99" customFormat="1">
      <c r="A207" s="98"/>
      <c r="B207" s="98"/>
      <c r="C207" s="100"/>
    </row>
    <row r="208" spans="1:3" s="99" customFormat="1">
      <c r="A208" s="98"/>
      <c r="B208" s="98"/>
      <c r="C208" s="100"/>
    </row>
    <row r="209" spans="1:3" s="99" customFormat="1">
      <c r="A209" s="98"/>
      <c r="B209" s="98"/>
      <c r="C209" s="100"/>
    </row>
    <row r="210" spans="1:3" s="99" customFormat="1">
      <c r="A210" s="98"/>
      <c r="B210" s="98"/>
      <c r="C210" s="100"/>
    </row>
    <row r="211" spans="1:3" s="99" customFormat="1">
      <c r="A211" s="98"/>
      <c r="B211" s="98"/>
      <c r="C211" s="100"/>
    </row>
    <row r="212" spans="1:3" s="99" customFormat="1">
      <c r="A212" s="98"/>
      <c r="B212" s="98"/>
      <c r="C212" s="100"/>
    </row>
    <row r="213" spans="1:3" s="99" customFormat="1">
      <c r="A213" s="98"/>
      <c r="B213" s="98"/>
      <c r="C213" s="100"/>
    </row>
    <row r="214" spans="1:3" s="99" customFormat="1">
      <c r="A214" s="98"/>
      <c r="B214" s="98"/>
      <c r="C214" s="100"/>
    </row>
    <row r="215" spans="1:3" s="99" customFormat="1">
      <c r="A215" s="98"/>
      <c r="B215" s="98"/>
      <c r="C215" s="100"/>
    </row>
    <row r="216" spans="1:3" s="99" customFormat="1">
      <c r="A216" s="98"/>
      <c r="B216" s="98"/>
      <c r="C216" s="100"/>
    </row>
    <row r="217" spans="1:3" s="99" customFormat="1">
      <c r="A217" s="98"/>
      <c r="B217" s="98"/>
      <c r="C217" s="100"/>
    </row>
    <row r="218" spans="1:3" s="99" customFormat="1">
      <c r="A218" s="98"/>
      <c r="B218" s="98"/>
      <c r="C218" s="100"/>
    </row>
    <row r="219" spans="1:3" s="99" customFormat="1">
      <c r="A219" s="98"/>
      <c r="B219" s="98"/>
      <c r="C219" s="100"/>
    </row>
    <row r="220" spans="1:3" s="99" customFormat="1">
      <c r="A220" s="98"/>
      <c r="B220" s="98"/>
      <c r="C220" s="100"/>
    </row>
    <row r="221" spans="1:3" s="99" customFormat="1">
      <c r="A221" s="98"/>
      <c r="B221" s="98"/>
      <c r="C221" s="100"/>
    </row>
    <row r="222" spans="1:3" s="99" customFormat="1">
      <c r="A222" s="98"/>
      <c r="B222" s="98"/>
      <c r="C222" s="100"/>
    </row>
    <row r="223" spans="1:3" s="99" customFormat="1">
      <c r="A223" s="98"/>
      <c r="B223" s="98"/>
      <c r="C223" s="100"/>
    </row>
    <row r="224" spans="1:3" s="99" customFormat="1">
      <c r="A224" s="98"/>
      <c r="B224" s="98"/>
      <c r="C224" s="100"/>
    </row>
    <row r="225" spans="1:3" s="99" customFormat="1">
      <c r="A225" s="98"/>
      <c r="B225" s="98"/>
      <c r="C225" s="100"/>
    </row>
    <row r="226" spans="1:3" s="99" customFormat="1">
      <c r="A226" s="98"/>
      <c r="B226" s="98"/>
      <c r="C226" s="100"/>
    </row>
    <row r="227" spans="1:3" s="99" customFormat="1">
      <c r="A227" s="98"/>
      <c r="B227" s="98"/>
      <c r="C227" s="100"/>
    </row>
    <row r="228" spans="1:3" s="99" customFormat="1">
      <c r="A228" s="98"/>
      <c r="B228" s="98"/>
      <c r="C228" s="100"/>
    </row>
    <row r="229" spans="1:3" s="99" customFormat="1">
      <c r="A229" s="98"/>
      <c r="B229" s="98"/>
      <c r="C229" s="100"/>
    </row>
    <row r="230" spans="1:3" s="99" customFormat="1">
      <c r="A230" s="98"/>
      <c r="B230" s="98"/>
      <c r="C230" s="100"/>
    </row>
    <row r="231" spans="1:3" s="99" customFormat="1">
      <c r="A231" s="98"/>
      <c r="B231" s="98"/>
      <c r="C231" s="100"/>
    </row>
    <row r="232" spans="1:3" s="99" customFormat="1">
      <c r="A232" s="98"/>
      <c r="B232" s="98"/>
      <c r="C232" s="100"/>
    </row>
    <row r="233" spans="1:3" s="99" customFormat="1">
      <c r="A233" s="98"/>
      <c r="B233" s="98"/>
      <c r="C233" s="100"/>
    </row>
    <row r="234" spans="1:3" s="99" customFormat="1">
      <c r="A234" s="98"/>
      <c r="B234" s="98"/>
      <c r="C234" s="100"/>
    </row>
    <row r="235" spans="1:3" s="99" customFormat="1">
      <c r="A235" s="98"/>
      <c r="B235" s="98"/>
      <c r="C235" s="100"/>
    </row>
    <row r="236" spans="1:3" s="99" customFormat="1">
      <c r="A236" s="98"/>
      <c r="B236" s="98"/>
      <c r="C236" s="100"/>
    </row>
    <row r="237" spans="1:3" s="99" customFormat="1">
      <c r="A237" s="98"/>
      <c r="B237" s="98"/>
      <c r="C237" s="100"/>
    </row>
    <row r="238" spans="1:3" s="99" customFormat="1">
      <c r="A238" s="98"/>
      <c r="B238" s="98"/>
      <c r="C238" s="100"/>
    </row>
    <row r="239" spans="1:3" s="99" customFormat="1">
      <c r="A239" s="98"/>
      <c r="B239" s="98"/>
      <c r="C239" s="100"/>
    </row>
    <row r="240" spans="1:3" s="99" customFormat="1">
      <c r="A240" s="98"/>
      <c r="B240" s="98"/>
      <c r="C240" s="100"/>
    </row>
    <row r="241" spans="1:3" s="99" customFormat="1">
      <c r="A241" s="98"/>
      <c r="B241" s="98"/>
      <c r="C241" s="100"/>
    </row>
    <row r="242" spans="1:3" s="99" customFormat="1">
      <c r="A242" s="98"/>
      <c r="B242" s="98"/>
      <c r="C242" s="100"/>
    </row>
    <row r="243" spans="1:3" s="99" customFormat="1">
      <c r="A243" s="98"/>
      <c r="B243" s="98"/>
      <c r="C243" s="100"/>
    </row>
    <row r="244" spans="1:3" s="99" customFormat="1">
      <c r="A244" s="98"/>
      <c r="B244" s="98"/>
      <c r="C244" s="100"/>
    </row>
    <row r="245" spans="1:3" s="99" customFormat="1">
      <c r="A245" s="98"/>
      <c r="B245" s="98"/>
      <c r="C245" s="100"/>
    </row>
    <row r="246" spans="1:3" s="99" customFormat="1">
      <c r="A246" s="98"/>
      <c r="B246" s="98"/>
      <c r="C246" s="100"/>
    </row>
    <row r="247" spans="1:3" s="99" customFormat="1">
      <c r="A247" s="98"/>
      <c r="B247" s="98"/>
      <c r="C247" s="100"/>
    </row>
    <row r="248" spans="1:3" s="99" customFormat="1">
      <c r="A248" s="98"/>
      <c r="B248" s="98"/>
      <c r="C248" s="100"/>
    </row>
    <row r="249" spans="1:3" s="99" customFormat="1">
      <c r="A249" s="98"/>
      <c r="B249" s="98"/>
      <c r="C249" s="100"/>
    </row>
    <row r="250" spans="1:3" s="99" customFormat="1">
      <c r="A250" s="98"/>
      <c r="B250" s="98"/>
      <c r="C250" s="100"/>
    </row>
    <row r="251" spans="1:3" s="99" customFormat="1">
      <c r="A251" s="98"/>
      <c r="B251" s="98"/>
      <c r="C251" s="100"/>
    </row>
    <row r="252" spans="1:3" s="99" customFormat="1">
      <c r="A252" s="98"/>
      <c r="B252" s="98"/>
      <c r="C252" s="100"/>
    </row>
    <row r="253" spans="1:3" s="99" customFormat="1">
      <c r="A253" s="98"/>
      <c r="B253" s="98"/>
      <c r="C253" s="100"/>
    </row>
    <row r="254" spans="1:3" s="99" customFormat="1">
      <c r="A254" s="98"/>
      <c r="B254" s="98"/>
      <c r="C254" s="100"/>
    </row>
    <row r="255" spans="1:3" s="99" customFormat="1">
      <c r="A255" s="98"/>
      <c r="B255" s="98"/>
      <c r="C255" s="100"/>
    </row>
    <row r="256" spans="1:3" s="99" customFormat="1">
      <c r="A256" s="98"/>
      <c r="B256" s="98"/>
      <c r="C256" s="100"/>
    </row>
    <row r="257" spans="1:3" s="99" customFormat="1">
      <c r="A257" s="98"/>
      <c r="B257" s="98"/>
      <c r="C257" s="100"/>
    </row>
    <row r="258" spans="1:3" s="99" customFormat="1">
      <c r="A258" s="98"/>
      <c r="B258" s="98"/>
      <c r="C258" s="100"/>
    </row>
    <row r="259" spans="1:3" s="99" customFormat="1">
      <c r="A259" s="98"/>
      <c r="B259" s="98"/>
      <c r="C259" s="100"/>
    </row>
    <row r="260" spans="1:3" s="99" customFormat="1">
      <c r="A260" s="98"/>
      <c r="B260" s="98"/>
      <c r="C260" s="100"/>
    </row>
    <row r="261" spans="1:3" s="99" customFormat="1">
      <c r="A261" s="98"/>
      <c r="B261" s="98"/>
      <c r="C261" s="100"/>
    </row>
    <row r="262" spans="1:3" s="99" customFormat="1">
      <c r="A262" s="98"/>
      <c r="B262" s="98"/>
      <c r="C262" s="100"/>
    </row>
    <row r="263" spans="1:3" s="99" customFormat="1">
      <c r="A263" s="98"/>
      <c r="B263" s="98"/>
      <c r="C263" s="100"/>
    </row>
    <row r="264" spans="1:3" s="99" customFormat="1">
      <c r="A264" s="98"/>
      <c r="B264" s="98"/>
      <c r="C264" s="100"/>
    </row>
    <row r="265" spans="1:3" s="99" customFormat="1">
      <c r="A265" s="98"/>
      <c r="B265" s="98"/>
      <c r="C265" s="100"/>
    </row>
    <row r="266" spans="1:3" s="99" customFormat="1">
      <c r="A266" s="98"/>
      <c r="B266" s="98"/>
      <c r="C266" s="100"/>
    </row>
    <row r="267" spans="1:3" s="99" customFormat="1">
      <c r="A267" s="98"/>
      <c r="B267" s="98"/>
      <c r="C267" s="100"/>
    </row>
    <row r="268" spans="1:3" s="99" customFormat="1">
      <c r="A268" s="98"/>
      <c r="B268" s="98"/>
      <c r="C268" s="100"/>
    </row>
    <row r="269" spans="1:3" s="99" customFormat="1">
      <c r="A269" s="98"/>
      <c r="B269" s="98"/>
      <c r="C269" s="100"/>
    </row>
    <row r="270" spans="1:3" s="99" customFormat="1">
      <c r="A270" s="98"/>
      <c r="B270" s="98"/>
      <c r="C270" s="100"/>
    </row>
    <row r="271" spans="1:3" s="99" customFormat="1">
      <c r="A271" s="98"/>
      <c r="B271" s="98"/>
      <c r="C271" s="100"/>
    </row>
    <row r="272" spans="1:3" s="99" customFormat="1">
      <c r="A272" s="98"/>
      <c r="B272" s="98"/>
      <c r="C272" s="100"/>
    </row>
  </sheetData>
  <autoFilter ref="A5:JP24"/>
  <mergeCells count="134">
    <mergeCell ref="HI3:HL3"/>
    <mergeCell ref="HP3:HS3"/>
    <mergeCell ref="HW3:HZ3"/>
    <mergeCell ref="HM3:HO3"/>
    <mergeCell ref="HT3:HV3"/>
    <mergeCell ref="GR3:GT3"/>
    <mergeCell ref="GY3:HA3"/>
    <mergeCell ref="HF3:HH3"/>
    <mergeCell ref="FW3:FY3"/>
    <mergeCell ref="GD3:GF3"/>
    <mergeCell ref="GK3:GM3"/>
    <mergeCell ref="FS3:FV3"/>
    <mergeCell ref="FZ3:GC3"/>
    <mergeCell ref="GG3:GJ3"/>
    <mergeCell ref="GN3:GQ3"/>
    <mergeCell ref="GU3:GX3"/>
    <mergeCell ref="HB3:HE3"/>
    <mergeCell ref="FP2:FV2"/>
    <mergeCell ref="FW2:GC2"/>
    <mergeCell ref="GD2:GJ2"/>
    <mergeCell ref="D2:J2"/>
    <mergeCell ref="K2:Q2"/>
    <mergeCell ref="R2:X2"/>
    <mergeCell ref="Y2:AE2"/>
    <mergeCell ref="AF2:AL2"/>
    <mergeCell ref="BO1:CI1"/>
    <mergeCell ref="CJ1:DD1"/>
    <mergeCell ref="DE1:DY1"/>
    <mergeCell ref="DZ1:ET1"/>
    <mergeCell ref="DE2:DK2"/>
    <mergeCell ref="DL2:DR2"/>
    <mergeCell ref="DS2:DY2"/>
    <mergeCell ref="BO2:BU2"/>
    <mergeCell ref="BV2:CB2"/>
    <mergeCell ref="CC2:CI2"/>
    <mergeCell ref="CJ2:CP2"/>
    <mergeCell ref="CQ2:CW2"/>
    <mergeCell ref="CX2:DD2"/>
    <mergeCell ref="JJ3:JL3"/>
    <mergeCell ref="AP3:AS3"/>
    <mergeCell ref="AW3:AZ3"/>
    <mergeCell ref="BD3:BG3"/>
    <mergeCell ref="BK3:BN3"/>
    <mergeCell ref="BR3:BU3"/>
    <mergeCell ref="BY3:CB3"/>
    <mergeCell ref="CF3:CI3"/>
    <mergeCell ref="CM3:CP3"/>
    <mergeCell ref="ID3:IG3"/>
    <mergeCell ref="DL3:DN3"/>
    <mergeCell ref="DS3:DU3"/>
    <mergeCell ref="DH3:DK3"/>
    <mergeCell ref="DO3:DR3"/>
    <mergeCell ref="DZ3:EB3"/>
    <mergeCell ref="DE3:DG3"/>
    <mergeCell ref="DV3:DY3"/>
    <mergeCell ref="BV3:BX3"/>
    <mergeCell ref="CC3:CE3"/>
    <mergeCell ref="CJ3:CL3"/>
    <mergeCell ref="CT3:CW3"/>
    <mergeCell ref="DA3:DD3"/>
    <mergeCell ref="BO3:BQ3"/>
    <mergeCell ref="CQ3:CS3"/>
    <mergeCell ref="JM3:JP3"/>
    <mergeCell ref="EC3:EF3"/>
    <mergeCell ref="A1:A4"/>
    <mergeCell ref="B1:B4"/>
    <mergeCell ref="C1:C4"/>
    <mergeCell ref="D1:X1"/>
    <mergeCell ref="Y1:AS1"/>
    <mergeCell ref="AT1:BN1"/>
    <mergeCell ref="AM2:AS2"/>
    <mergeCell ref="AT2:AZ2"/>
    <mergeCell ref="BA2:BG2"/>
    <mergeCell ref="BH2:BN2"/>
    <mergeCell ref="D3:F3"/>
    <mergeCell ref="K3:M3"/>
    <mergeCell ref="R3:T3"/>
    <mergeCell ref="Y3:AA3"/>
    <mergeCell ref="AF3:AH3"/>
    <mergeCell ref="AM3:AO3"/>
    <mergeCell ref="AT3:AV3"/>
    <mergeCell ref="U3:X3"/>
    <mergeCell ref="AB3:AE3"/>
    <mergeCell ref="BA3:BC3"/>
    <mergeCell ref="BH3:BJ3"/>
    <mergeCell ref="G3:J3"/>
    <mergeCell ref="GK1:HE1"/>
    <mergeCell ref="HF1:HZ1"/>
    <mergeCell ref="IA1:IU1"/>
    <mergeCell ref="IV1:JP1"/>
    <mergeCell ref="DZ2:EF2"/>
    <mergeCell ref="EG2:EM2"/>
    <mergeCell ref="EN2:ET2"/>
    <mergeCell ref="EU2:FA2"/>
    <mergeCell ref="FB2:FH2"/>
    <mergeCell ref="FI2:FO2"/>
    <mergeCell ref="EU1:FO1"/>
    <mergeCell ref="FP1:GJ1"/>
    <mergeCell ref="IA2:IG2"/>
    <mergeCell ref="IH2:IN2"/>
    <mergeCell ref="GK2:GQ2"/>
    <mergeCell ref="GR2:GX2"/>
    <mergeCell ref="GY2:HE2"/>
    <mergeCell ref="IO2:IU2"/>
    <mergeCell ref="IV2:JB2"/>
    <mergeCell ref="JC2:JI2"/>
    <mergeCell ref="JJ2:JP2"/>
    <mergeCell ref="HF2:HL2"/>
    <mergeCell ref="HM2:HS2"/>
    <mergeCell ref="HT2:HZ2"/>
    <mergeCell ref="B24:C24"/>
    <mergeCell ref="IH3:IJ3"/>
    <mergeCell ref="IO3:IQ3"/>
    <mergeCell ref="IV3:IX3"/>
    <mergeCell ref="IK3:IN3"/>
    <mergeCell ref="IR3:IU3"/>
    <mergeCell ref="IY3:JB3"/>
    <mergeCell ref="JF3:JI3"/>
    <mergeCell ref="N3:Q3"/>
    <mergeCell ref="AI3:AL3"/>
    <mergeCell ref="JC3:JE3"/>
    <mergeCell ref="CX3:CZ3"/>
    <mergeCell ref="EJ3:EM3"/>
    <mergeCell ref="EQ3:ET3"/>
    <mergeCell ref="EX3:FA3"/>
    <mergeCell ref="FB3:FD3"/>
    <mergeCell ref="FI3:FK3"/>
    <mergeCell ref="FP3:FR3"/>
    <mergeCell ref="EG3:EI3"/>
    <mergeCell ref="EN3:EP3"/>
    <mergeCell ref="EU3:EW3"/>
    <mergeCell ref="FE3:FH3"/>
    <mergeCell ref="FL3:FO3"/>
    <mergeCell ref="IA3:IC3"/>
  </mergeCells>
  <pageMargins left="0.7" right="0.7" top="0.75" bottom="0.75" header="0.3" footer="0.3"/>
  <pageSetup paperSize="9" scale="25" orientation="portrait" verticalDpi="0" r:id="rId1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KG127"/>
  <sheetViews>
    <sheetView zoomScale="75" zoomScaleNormal="75" workbookViewId="0">
      <pane xSplit="8" ySplit="4" topLeftCell="IR5" activePane="bottomRight" state="frozen"/>
      <selection pane="topRight" activeCell="I1" sqref="I1"/>
      <selection pane="bottomLeft" activeCell="A5" sqref="A5"/>
      <selection pane="bottomRight" activeCell="Y7" sqref="Y7"/>
    </sheetView>
  </sheetViews>
  <sheetFormatPr defaultRowHeight="15"/>
  <cols>
    <col min="1" max="2" width="9.140625" style="17"/>
    <col min="3" max="3" width="9.140625" style="17" hidden="1" customWidth="1"/>
    <col min="4" max="4" width="15" style="17" hidden="1" customWidth="1"/>
    <col min="5" max="5" width="30.140625" style="17" hidden="1" customWidth="1"/>
    <col min="6" max="6" width="64" style="49" hidden="1" customWidth="1"/>
    <col min="7" max="7" width="50.7109375" style="49" hidden="1" customWidth="1"/>
    <col min="8" max="8" width="16.85546875" style="40" customWidth="1"/>
    <col min="9" max="9" width="9.140625" style="95"/>
    <col min="10" max="10" width="9.140625" style="95" customWidth="1"/>
    <col min="11" max="11" width="9.140625" style="96" customWidth="1"/>
    <col min="12" max="12" width="14.85546875" style="97" customWidth="1"/>
    <col min="13" max="13" width="9.140625" style="95" customWidth="1"/>
    <col min="14" max="14" width="9.140625" style="41" customWidth="1"/>
    <col min="15" max="15" width="9.140625" style="17" customWidth="1"/>
    <col min="16" max="16" width="15.28515625" style="40" customWidth="1"/>
    <col min="17" max="18" width="9.140625" style="41" customWidth="1"/>
    <col min="19" max="19" width="9.140625" style="17" customWidth="1"/>
    <col min="20" max="20" width="17.28515625" style="40" customWidth="1"/>
    <col min="21" max="24" width="9.140625" style="17"/>
    <col min="25" max="27" width="14.85546875" style="17" customWidth="1"/>
    <col min="28" max="31" width="9.140625" style="17"/>
    <col min="32" max="34" width="15.7109375" style="17" customWidth="1"/>
    <col min="35" max="37" width="9.140625" style="17"/>
    <col min="38" max="38" width="9.140625" style="16"/>
    <col min="39" max="41" width="14.42578125" style="16" customWidth="1"/>
    <col min="42" max="45" width="9.140625" style="16"/>
    <col min="46" max="48" width="13.140625" style="16" customWidth="1"/>
    <col min="49" max="255" width="9.140625" style="16"/>
    <col min="256" max="256" width="13.140625" style="16" customWidth="1"/>
    <col min="257" max="262" width="9.140625" style="16"/>
    <col min="263" max="263" width="13.140625" style="16" customWidth="1"/>
    <col min="264" max="267" width="9.140625" style="16"/>
    <col min="268" max="268" width="15" style="16" customWidth="1"/>
    <col min="269" max="271" width="9.140625" style="16"/>
    <col min="272" max="272" width="17.28515625" style="16" customWidth="1"/>
    <col min="273" max="275" width="9.140625" style="16"/>
    <col min="276" max="276" width="16" style="16" customWidth="1"/>
    <col min="277" max="279" width="9.140625" style="16"/>
    <col min="280" max="280" width="17" style="16" customWidth="1"/>
    <col min="281" max="284" width="9.140625" style="16"/>
    <col min="285" max="285" width="9.140625" style="80"/>
    <col min="286" max="16384" width="9.140625" style="16"/>
  </cols>
  <sheetData>
    <row r="1" spans="1:293" ht="23.25" customHeight="1">
      <c r="A1" s="133" t="s">
        <v>52</v>
      </c>
      <c r="B1" s="133" t="s">
        <v>53</v>
      </c>
      <c r="C1" s="142" t="s">
        <v>54</v>
      </c>
      <c r="D1" s="142" t="s">
        <v>55</v>
      </c>
      <c r="E1" s="142" t="s">
        <v>56</v>
      </c>
      <c r="F1" s="143" t="s">
        <v>57</v>
      </c>
      <c r="G1" s="143" t="s">
        <v>58</v>
      </c>
      <c r="H1" s="145" t="s">
        <v>59</v>
      </c>
      <c r="I1" s="131" t="s">
        <v>76</v>
      </c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1" t="s">
        <v>26</v>
      </c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75"/>
      <c r="AO1" s="75"/>
      <c r="AP1" s="131" t="s">
        <v>27</v>
      </c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75"/>
      <c r="BJ1" s="75"/>
      <c r="BK1" s="131" t="s">
        <v>28</v>
      </c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75"/>
      <c r="CE1" s="75"/>
      <c r="CF1" s="131" t="s">
        <v>29</v>
      </c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75"/>
      <c r="CZ1" s="75"/>
      <c r="DA1" s="131" t="s">
        <v>30</v>
      </c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75"/>
      <c r="DU1" s="75"/>
      <c r="DV1" s="131" t="s">
        <v>31</v>
      </c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75"/>
      <c r="EP1" s="75"/>
      <c r="EQ1" s="131" t="s">
        <v>32</v>
      </c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75"/>
      <c r="FK1" s="75"/>
      <c r="FL1" s="131" t="s">
        <v>33</v>
      </c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75"/>
      <c r="GF1" s="75"/>
      <c r="GG1" s="131" t="s">
        <v>34</v>
      </c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75"/>
      <c r="HA1" s="75"/>
      <c r="HB1" s="131" t="s">
        <v>35</v>
      </c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75"/>
      <c r="HV1" s="75"/>
      <c r="HW1" s="131" t="s">
        <v>36</v>
      </c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75"/>
      <c r="IQ1" s="75"/>
      <c r="IR1" s="131" t="s">
        <v>37</v>
      </c>
      <c r="IS1" s="132"/>
      <c r="IT1" s="132"/>
      <c r="IU1" s="132"/>
      <c r="IV1" s="132"/>
      <c r="IW1" s="132"/>
      <c r="IX1" s="132"/>
      <c r="IY1" s="132"/>
      <c r="IZ1" s="132"/>
      <c r="JA1" s="132"/>
      <c r="JB1" s="132"/>
      <c r="JC1" s="132"/>
      <c r="JD1" s="132"/>
      <c r="JE1" s="132"/>
      <c r="JF1" s="132"/>
      <c r="JG1" s="132"/>
      <c r="JH1" s="132"/>
      <c r="JI1" s="131" t="s">
        <v>38</v>
      </c>
      <c r="JJ1" s="132"/>
      <c r="JK1" s="132"/>
      <c r="JL1" s="132"/>
      <c r="JM1" s="132"/>
      <c r="JN1" s="132"/>
      <c r="JO1" s="132"/>
      <c r="JP1" s="132"/>
      <c r="JQ1" s="132"/>
      <c r="JR1" s="132"/>
      <c r="JS1" s="132"/>
      <c r="JT1" s="132"/>
      <c r="JU1" s="68"/>
      <c r="JV1" s="134"/>
      <c r="JW1" s="135"/>
      <c r="JX1" s="135"/>
      <c r="JY1" s="135"/>
      <c r="JZ1" s="135"/>
      <c r="KA1" s="135"/>
      <c r="KB1" s="135"/>
      <c r="KC1" s="135"/>
      <c r="KD1" s="135"/>
      <c r="KE1" s="135"/>
      <c r="KF1" s="135"/>
      <c r="KG1" s="135"/>
    </row>
    <row r="2" spans="1:293" ht="36" customHeight="1">
      <c r="A2" s="141"/>
      <c r="B2" s="141"/>
      <c r="C2" s="141"/>
      <c r="D2" s="141"/>
      <c r="E2" s="141"/>
      <c r="F2" s="144"/>
      <c r="G2" s="144"/>
      <c r="H2" s="146"/>
      <c r="I2" s="147" t="s">
        <v>2</v>
      </c>
      <c r="J2" s="148"/>
      <c r="K2" s="148"/>
      <c r="L2" s="148"/>
      <c r="M2" s="133" t="s">
        <v>3</v>
      </c>
      <c r="N2" s="128"/>
      <c r="O2" s="128"/>
      <c r="P2" s="128"/>
      <c r="Q2" s="133" t="s">
        <v>22</v>
      </c>
      <c r="R2" s="128"/>
      <c r="S2" s="128"/>
      <c r="T2" s="128"/>
      <c r="U2" s="133" t="s">
        <v>2</v>
      </c>
      <c r="V2" s="128"/>
      <c r="W2" s="128"/>
      <c r="X2" s="128"/>
      <c r="Y2" s="128"/>
      <c r="Z2" s="74"/>
      <c r="AA2" s="74"/>
      <c r="AB2" s="133" t="s">
        <v>3</v>
      </c>
      <c r="AC2" s="128"/>
      <c r="AD2" s="128"/>
      <c r="AE2" s="128"/>
      <c r="AF2" s="128"/>
      <c r="AG2" s="74"/>
      <c r="AH2" s="74"/>
      <c r="AI2" s="133" t="s">
        <v>22</v>
      </c>
      <c r="AJ2" s="128"/>
      <c r="AK2" s="128"/>
      <c r="AL2" s="128"/>
      <c r="AM2" s="128"/>
      <c r="AN2" s="74"/>
      <c r="AO2" s="74"/>
      <c r="AP2" s="133" t="s">
        <v>2</v>
      </c>
      <c r="AQ2" s="128"/>
      <c r="AR2" s="128"/>
      <c r="AS2" s="128"/>
      <c r="AT2" s="128"/>
      <c r="AU2" s="74"/>
      <c r="AV2" s="74"/>
      <c r="AW2" s="133" t="s">
        <v>3</v>
      </c>
      <c r="AX2" s="128"/>
      <c r="AY2" s="128"/>
      <c r="AZ2" s="128"/>
      <c r="BA2" s="128"/>
      <c r="BB2" s="74"/>
      <c r="BC2" s="74"/>
      <c r="BD2" s="133" t="s">
        <v>22</v>
      </c>
      <c r="BE2" s="128"/>
      <c r="BF2" s="128"/>
      <c r="BG2" s="128"/>
      <c r="BH2" s="128"/>
      <c r="BI2" s="74"/>
      <c r="BJ2" s="74"/>
      <c r="BK2" s="133" t="s">
        <v>2</v>
      </c>
      <c r="BL2" s="128"/>
      <c r="BM2" s="128"/>
      <c r="BN2" s="128"/>
      <c r="BO2" s="128"/>
      <c r="BP2" s="74"/>
      <c r="BQ2" s="74"/>
      <c r="BR2" s="133" t="s">
        <v>3</v>
      </c>
      <c r="BS2" s="128"/>
      <c r="BT2" s="128"/>
      <c r="BU2" s="128"/>
      <c r="BV2" s="128"/>
      <c r="BW2" s="74"/>
      <c r="BX2" s="74"/>
      <c r="BY2" s="133" t="s">
        <v>22</v>
      </c>
      <c r="BZ2" s="128"/>
      <c r="CA2" s="128"/>
      <c r="CB2" s="128"/>
      <c r="CC2" s="128"/>
      <c r="CD2" s="74"/>
      <c r="CE2" s="74"/>
      <c r="CF2" s="133" t="s">
        <v>2</v>
      </c>
      <c r="CG2" s="128"/>
      <c r="CH2" s="128"/>
      <c r="CI2" s="128"/>
      <c r="CJ2" s="128"/>
      <c r="CK2" s="74"/>
      <c r="CL2" s="74"/>
      <c r="CM2" s="133" t="s">
        <v>3</v>
      </c>
      <c r="CN2" s="128"/>
      <c r="CO2" s="128"/>
      <c r="CP2" s="128"/>
      <c r="CQ2" s="128"/>
      <c r="CR2" s="74"/>
      <c r="CS2" s="74"/>
      <c r="CT2" s="133" t="s">
        <v>22</v>
      </c>
      <c r="CU2" s="128"/>
      <c r="CV2" s="128"/>
      <c r="CW2" s="128"/>
      <c r="CX2" s="128"/>
      <c r="CY2" s="74"/>
      <c r="CZ2" s="74"/>
      <c r="DA2" s="133" t="s">
        <v>2</v>
      </c>
      <c r="DB2" s="128"/>
      <c r="DC2" s="128"/>
      <c r="DD2" s="128"/>
      <c r="DE2" s="128"/>
      <c r="DF2" s="74"/>
      <c r="DG2" s="74"/>
      <c r="DH2" s="133" t="s">
        <v>3</v>
      </c>
      <c r="DI2" s="128"/>
      <c r="DJ2" s="128"/>
      <c r="DK2" s="128"/>
      <c r="DL2" s="128"/>
      <c r="DM2" s="74"/>
      <c r="DN2" s="74"/>
      <c r="DO2" s="133" t="s">
        <v>22</v>
      </c>
      <c r="DP2" s="128"/>
      <c r="DQ2" s="128"/>
      <c r="DR2" s="128"/>
      <c r="DS2" s="128"/>
      <c r="DT2" s="74"/>
      <c r="DU2" s="74"/>
      <c r="DV2" s="133" t="s">
        <v>2</v>
      </c>
      <c r="DW2" s="128"/>
      <c r="DX2" s="128"/>
      <c r="DY2" s="128"/>
      <c r="DZ2" s="128"/>
      <c r="EA2" s="74"/>
      <c r="EB2" s="74"/>
      <c r="EC2" s="133" t="s">
        <v>3</v>
      </c>
      <c r="ED2" s="128"/>
      <c r="EE2" s="128"/>
      <c r="EF2" s="128"/>
      <c r="EG2" s="128"/>
      <c r="EH2" s="74"/>
      <c r="EI2" s="74"/>
      <c r="EJ2" s="133" t="s">
        <v>22</v>
      </c>
      <c r="EK2" s="128"/>
      <c r="EL2" s="128"/>
      <c r="EM2" s="128"/>
      <c r="EN2" s="128"/>
      <c r="EO2" s="74"/>
      <c r="EP2" s="74"/>
      <c r="EQ2" s="133" t="s">
        <v>2</v>
      </c>
      <c r="ER2" s="128"/>
      <c r="ES2" s="128"/>
      <c r="ET2" s="128"/>
      <c r="EU2" s="128"/>
      <c r="EV2" s="74"/>
      <c r="EW2" s="74"/>
      <c r="EX2" s="133" t="s">
        <v>3</v>
      </c>
      <c r="EY2" s="128"/>
      <c r="EZ2" s="128"/>
      <c r="FA2" s="128"/>
      <c r="FB2" s="128"/>
      <c r="FC2" s="74"/>
      <c r="FD2" s="74"/>
      <c r="FE2" s="133" t="s">
        <v>22</v>
      </c>
      <c r="FF2" s="128"/>
      <c r="FG2" s="128"/>
      <c r="FH2" s="128"/>
      <c r="FI2" s="128"/>
      <c r="FJ2" s="74"/>
      <c r="FK2" s="74"/>
      <c r="FL2" s="133" t="s">
        <v>2</v>
      </c>
      <c r="FM2" s="128"/>
      <c r="FN2" s="128"/>
      <c r="FO2" s="128"/>
      <c r="FP2" s="128"/>
      <c r="FQ2" s="74"/>
      <c r="FR2" s="74"/>
      <c r="FS2" s="133" t="s">
        <v>3</v>
      </c>
      <c r="FT2" s="128"/>
      <c r="FU2" s="128"/>
      <c r="FV2" s="128"/>
      <c r="FW2" s="128"/>
      <c r="FX2" s="74"/>
      <c r="FY2" s="74"/>
      <c r="FZ2" s="133" t="s">
        <v>22</v>
      </c>
      <c r="GA2" s="128"/>
      <c r="GB2" s="128"/>
      <c r="GC2" s="128"/>
      <c r="GD2" s="128"/>
      <c r="GE2" s="74"/>
      <c r="GF2" s="74"/>
      <c r="GG2" s="133" t="s">
        <v>2</v>
      </c>
      <c r="GH2" s="128"/>
      <c r="GI2" s="128"/>
      <c r="GJ2" s="128"/>
      <c r="GK2" s="128"/>
      <c r="GL2" s="74"/>
      <c r="GM2" s="74"/>
      <c r="GN2" s="133" t="s">
        <v>3</v>
      </c>
      <c r="GO2" s="128"/>
      <c r="GP2" s="128"/>
      <c r="GQ2" s="128"/>
      <c r="GR2" s="128"/>
      <c r="GS2" s="74"/>
      <c r="GT2" s="74"/>
      <c r="GU2" s="133" t="s">
        <v>22</v>
      </c>
      <c r="GV2" s="128"/>
      <c r="GW2" s="128"/>
      <c r="GX2" s="128"/>
      <c r="GY2" s="128"/>
      <c r="GZ2" s="74"/>
      <c r="HA2" s="74"/>
      <c r="HB2" s="133" t="s">
        <v>2</v>
      </c>
      <c r="HC2" s="128"/>
      <c r="HD2" s="128"/>
      <c r="HE2" s="128"/>
      <c r="HF2" s="128"/>
      <c r="HG2" s="74"/>
      <c r="HH2" s="74"/>
      <c r="HI2" s="133" t="s">
        <v>3</v>
      </c>
      <c r="HJ2" s="128"/>
      <c r="HK2" s="128"/>
      <c r="HL2" s="128"/>
      <c r="HM2" s="128"/>
      <c r="HN2" s="74"/>
      <c r="HO2" s="74"/>
      <c r="HP2" s="133" t="s">
        <v>22</v>
      </c>
      <c r="HQ2" s="128"/>
      <c r="HR2" s="128"/>
      <c r="HS2" s="128"/>
      <c r="HT2" s="128"/>
      <c r="HU2" s="74"/>
      <c r="HV2" s="74"/>
      <c r="HW2" s="133" t="s">
        <v>2</v>
      </c>
      <c r="HX2" s="128"/>
      <c r="HY2" s="128"/>
      <c r="HZ2" s="128"/>
      <c r="IA2" s="128"/>
      <c r="IB2" s="74"/>
      <c r="IC2" s="74"/>
      <c r="ID2" s="133" t="s">
        <v>3</v>
      </c>
      <c r="IE2" s="128"/>
      <c r="IF2" s="128"/>
      <c r="IG2" s="128"/>
      <c r="IH2" s="128"/>
      <c r="II2" s="74"/>
      <c r="IJ2" s="74"/>
      <c r="IK2" s="133" t="s">
        <v>22</v>
      </c>
      <c r="IL2" s="128"/>
      <c r="IM2" s="128"/>
      <c r="IN2" s="128"/>
      <c r="IO2" s="128"/>
      <c r="IP2" s="74"/>
      <c r="IQ2" s="74"/>
      <c r="IR2" s="133" t="s">
        <v>2</v>
      </c>
      <c r="IS2" s="128"/>
      <c r="IT2" s="128"/>
      <c r="IU2" s="128"/>
      <c r="IV2" s="128"/>
      <c r="IW2" s="74"/>
      <c r="IX2" s="74"/>
      <c r="IY2" s="133" t="s">
        <v>3</v>
      </c>
      <c r="IZ2" s="128"/>
      <c r="JA2" s="128"/>
      <c r="JB2" s="128"/>
      <c r="JC2" s="128"/>
      <c r="JD2" s="133" t="s">
        <v>22</v>
      </c>
      <c r="JE2" s="128"/>
      <c r="JF2" s="128"/>
      <c r="JG2" s="128"/>
      <c r="JH2" s="128"/>
      <c r="JI2" s="133" t="s">
        <v>2</v>
      </c>
      <c r="JJ2" s="128"/>
      <c r="JK2" s="128"/>
      <c r="JL2" s="128"/>
      <c r="JM2" s="133" t="s">
        <v>3</v>
      </c>
      <c r="JN2" s="128"/>
      <c r="JO2" s="128"/>
      <c r="JP2" s="128"/>
      <c r="JQ2" s="133" t="s">
        <v>22</v>
      </c>
      <c r="JR2" s="128"/>
      <c r="JS2" s="128"/>
      <c r="JT2" s="128"/>
      <c r="JU2" s="69"/>
      <c r="JV2" s="136" t="s">
        <v>2</v>
      </c>
      <c r="JW2" s="137"/>
      <c r="JX2" s="137"/>
      <c r="JY2" s="137"/>
      <c r="JZ2" s="136" t="s">
        <v>3</v>
      </c>
      <c r="KA2" s="137"/>
      <c r="KB2" s="137"/>
      <c r="KC2" s="137"/>
      <c r="KD2" s="136" t="s">
        <v>22</v>
      </c>
      <c r="KE2" s="137"/>
      <c r="KF2" s="137"/>
      <c r="KG2" s="137"/>
    </row>
    <row r="3" spans="1:293" ht="60">
      <c r="A3" s="141"/>
      <c r="B3" s="141"/>
      <c r="C3" s="141"/>
      <c r="D3" s="141"/>
      <c r="E3" s="141"/>
      <c r="F3" s="144"/>
      <c r="G3" s="144"/>
      <c r="H3" s="146"/>
      <c r="I3" s="81" t="s">
        <v>74</v>
      </c>
      <c r="J3" s="81" t="s">
        <v>75</v>
      </c>
      <c r="K3" s="82"/>
      <c r="L3" s="83" t="s">
        <v>20</v>
      </c>
      <c r="M3" s="81" t="s">
        <v>74</v>
      </c>
      <c r="N3" s="15" t="s">
        <v>75</v>
      </c>
      <c r="O3" s="12"/>
      <c r="P3" s="11" t="s">
        <v>20</v>
      </c>
      <c r="Q3" s="15" t="s">
        <v>74</v>
      </c>
      <c r="R3" s="15" t="s">
        <v>75</v>
      </c>
      <c r="S3" s="12"/>
      <c r="T3" s="11" t="s">
        <v>20</v>
      </c>
      <c r="U3" s="15" t="s">
        <v>74</v>
      </c>
      <c r="V3" s="15" t="s">
        <v>75</v>
      </c>
      <c r="W3" s="15"/>
      <c r="X3" s="63"/>
      <c r="Y3" s="11" t="s">
        <v>20</v>
      </c>
      <c r="Z3" s="11"/>
      <c r="AA3" s="11"/>
      <c r="AB3" s="15" t="s">
        <v>74</v>
      </c>
      <c r="AC3" s="15" t="s">
        <v>75</v>
      </c>
      <c r="AD3" s="15"/>
      <c r="AE3" s="63"/>
      <c r="AF3" s="11" t="s">
        <v>20</v>
      </c>
      <c r="AG3" s="11"/>
      <c r="AH3" s="11"/>
      <c r="AI3" s="15" t="s">
        <v>74</v>
      </c>
      <c r="AJ3" s="15" t="s">
        <v>75</v>
      </c>
      <c r="AK3" s="15"/>
      <c r="AL3" s="63"/>
      <c r="AM3" s="11" t="s">
        <v>20</v>
      </c>
      <c r="AN3" s="11"/>
      <c r="AO3" s="11"/>
      <c r="AP3" s="15" t="s">
        <v>74</v>
      </c>
      <c r="AQ3" s="15" t="s">
        <v>75</v>
      </c>
      <c r="AR3" s="15"/>
      <c r="AS3" s="63"/>
      <c r="AT3" s="11" t="s">
        <v>20</v>
      </c>
      <c r="AU3" s="11"/>
      <c r="AV3" s="11"/>
      <c r="AW3" s="15" t="s">
        <v>74</v>
      </c>
      <c r="AX3" s="15" t="s">
        <v>75</v>
      </c>
      <c r="AY3" s="15"/>
      <c r="AZ3" s="63"/>
      <c r="BA3" s="11" t="s">
        <v>20</v>
      </c>
      <c r="BB3" s="11"/>
      <c r="BC3" s="11"/>
      <c r="BD3" s="15" t="s">
        <v>74</v>
      </c>
      <c r="BE3" s="15" t="s">
        <v>75</v>
      </c>
      <c r="BF3" s="15"/>
      <c r="BG3" s="63"/>
      <c r="BH3" s="11" t="s">
        <v>20</v>
      </c>
      <c r="BI3" s="11"/>
      <c r="BJ3" s="11"/>
      <c r="BK3" s="15" t="s">
        <v>74</v>
      </c>
      <c r="BL3" s="15" t="s">
        <v>75</v>
      </c>
      <c r="BM3" s="15"/>
      <c r="BN3" s="63"/>
      <c r="BO3" s="11" t="s">
        <v>20</v>
      </c>
      <c r="BP3" s="11"/>
      <c r="BQ3" s="11"/>
      <c r="BR3" s="15" t="s">
        <v>74</v>
      </c>
      <c r="BS3" s="15" t="s">
        <v>75</v>
      </c>
      <c r="BT3" s="15"/>
      <c r="BU3" s="63"/>
      <c r="BV3" s="11" t="s">
        <v>20</v>
      </c>
      <c r="BW3" s="11"/>
      <c r="BX3" s="11"/>
      <c r="BY3" s="15" t="s">
        <v>74</v>
      </c>
      <c r="BZ3" s="15" t="s">
        <v>75</v>
      </c>
      <c r="CA3" s="15"/>
      <c r="CB3" s="63"/>
      <c r="CC3" s="11" t="s">
        <v>20</v>
      </c>
      <c r="CD3" s="11"/>
      <c r="CE3" s="11"/>
      <c r="CF3" s="15" t="s">
        <v>74</v>
      </c>
      <c r="CG3" s="15" t="s">
        <v>75</v>
      </c>
      <c r="CH3" s="15"/>
      <c r="CI3" s="63"/>
      <c r="CJ3" s="11" t="s">
        <v>20</v>
      </c>
      <c r="CK3" s="11"/>
      <c r="CL3" s="11"/>
      <c r="CM3" s="15" t="s">
        <v>74</v>
      </c>
      <c r="CN3" s="15" t="s">
        <v>75</v>
      </c>
      <c r="CO3" s="15"/>
      <c r="CP3" s="63"/>
      <c r="CQ3" s="11" t="s">
        <v>20</v>
      </c>
      <c r="CR3" s="11"/>
      <c r="CS3" s="11"/>
      <c r="CT3" s="15" t="s">
        <v>74</v>
      </c>
      <c r="CU3" s="15" t="s">
        <v>75</v>
      </c>
      <c r="CV3" s="15"/>
      <c r="CW3" s="63"/>
      <c r="CX3" s="11" t="s">
        <v>20</v>
      </c>
      <c r="CY3" s="11"/>
      <c r="CZ3" s="11"/>
      <c r="DA3" s="15" t="s">
        <v>74</v>
      </c>
      <c r="DB3" s="15" t="s">
        <v>75</v>
      </c>
      <c r="DC3" s="15"/>
      <c r="DD3" s="63"/>
      <c r="DE3" s="11" t="s">
        <v>20</v>
      </c>
      <c r="DF3" s="11"/>
      <c r="DG3" s="11"/>
      <c r="DH3" s="15" t="s">
        <v>74</v>
      </c>
      <c r="DI3" s="15" t="s">
        <v>75</v>
      </c>
      <c r="DJ3" s="15"/>
      <c r="DK3" s="63"/>
      <c r="DL3" s="11" t="s">
        <v>20</v>
      </c>
      <c r="DM3" s="11"/>
      <c r="DN3" s="11"/>
      <c r="DO3" s="15" t="s">
        <v>74</v>
      </c>
      <c r="DP3" s="15" t="s">
        <v>75</v>
      </c>
      <c r="DQ3" s="15"/>
      <c r="DR3" s="63"/>
      <c r="DS3" s="11" t="s">
        <v>20</v>
      </c>
      <c r="DT3" s="11"/>
      <c r="DU3" s="11"/>
      <c r="DV3" s="15" t="s">
        <v>74</v>
      </c>
      <c r="DW3" s="15" t="s">
        <v>75</v>
      </c>
      <c r="DX3" s="15"/>
      <c r="DY3" s="63"/>
      <c r="DZ3" s="11" t="s">
        <v>20</v>
      </c>
      <c r="EA3" s="11"/>
      <c r="EB3" s="11"/>
      <c r="EC3" s="15" t="s">
        <v>74</v>
      </c>
      <c r="ED3" s="15" t="s">
        <v>75</v>
      </c>
      <c r="EE3" s="15"/>
      <c r="EF3" s="63"/>
      <c r="EG3" s="11" t="s">
        <v>20</v>
      </c>
      <c r="EH3" s="11"/>
      <c r="EI3" s="11"/>
      <c r="EJ3" s="15" t="s">
        <v>74</v>
      </c>
      <c r="EK3" s="15" t="s">
        <v>75</v>
      </c>
      <c r="EL3" s="15"/>
      <c r="EM3" s="63"/>
      <c r="EN3" s="11" t="s">
        <v>20</v>
      </c>
      <c r="EO3" s="11"/>
      <c r="EP3" s="11"/>
      <c r="EQ3" s="15" t="s">
        <v>74</v>
      </c>
      <c r="ER3" s="15" t="s">
        <v>75</v>
      </c>
      <c r="ES3" s="15"/>
      <c r="ET3" s="63"/>
      <c r="EU3" s="11" t="s">
        <v>20</v>
      </c>
      <c r="EV3" s="11"/>
      <c r="EW3" s="11"/>
      <c r="EX3" s="15" t="s">
        <v>74</v>
      </c>
      <c r="EY3" s="15" t="s">
        <v>75</v>
      </c>
      <c r="EZ3" s="15"/>
      <c r="FA3" s="63"/>
      <c r="FB3" s="11" t="s">
        <v>20</v>
      </c>
      <c r="FC3" s="11"/>
      <c r="FD3" s="11"/>
      <c r="FE3" s="15" t="s">
        <v>74</v>
      </c>
      <c r="FF3" s="15" t="s">
        <v>75</v>
      </c>
      <c r="FG3" s="15"/>
      <c r="FH3" s="63"/>
      <c r="FI3" s="11" t="s">
        <v>20</v>
      </c>
      <c r="FJ3" s="11"/>
      <c r="FK3" s="11"/>
      <c r="FL3" s="15" t="s">
        <v>74</v>
      </c>
      <c r="FM3" s="15" t="s">
        <v>75</v>
      </c>
      <c r="FN3" s="15"/>
      <c r="FO3" s="63"/>
      <c r="FP3" s="11" t="s">
        <v>20</v>
      </c>
      <c r="FQ3" s="11"/>
      <c r="FR3" s="11"/>
      <c r="FS3" s="15" t="s">
        <v>74</v>
      </c>
      <c r="FT3" s="15" t="s">
        <v>75</v>
      </c>
      <c r="FU3" s="15"/>
      <c r="FV3" s="63"/>
      <c r="FW3" s="11" t="s">
        <v>20</v>
      </c>
      <c r="FX3" s="11"/>
      <c r="FY3" s="11"/>
      <c r="FZ3" s="15" t="s">
        <v>74</v>
      </c>
      <c r="GA3" s="15" t="s">
        <v>75</v>
      </c>
      <c r="GB3" s="15"/>
      <c r="GC3" s="63"/>
      <c r="GD3" s="11" t="s">
        <v>20</v>
      </c>
      <c r="GE3" s="11"/>
      <c r="GF3" s="11"/>
      <c r="GG3" s="15" t="s">
        <v>74</v>
      </c>
      <c r="GH3" s="15" t="s">
        <v>75</v>
      </c>
      <c r="GI3" s="15"/>
      <c r="GJ3" s="63"/>
      <c r="GK3" s="11" t="s">
        <v>20</v>
      </c>
      <c r="GL3" s="11"/>
      <c r="GM3" s="11"/>
      <c r="GN3" s="15" t="s">
        <v>74</v>
      </c>
      <c r="GO3" s="15" t="s">
        <v>75</v>
      </c>
      <c r="GP3" s="15"/>
      <c r="GQ3" s="63"/>
      <c r="GR3" s="11" t="s">
        <v>20</v>
      </c>
      <c r="GS3" s="11"/>
      <c r="GT3" s="11"/>
      <c r="GU3" s="15" t="s">
        <v>74</v>
      </c>
      <c r="GV3" s="15" t="s">
        <v>75</v>
      </c>
      <c r="GW3" s="15"/>
      <c r="GX3" s="63"/>
      <c r="GY3" s="11" t="s">
        <v>20</v>
      </c>
      <c r="GZ3" s="11"/>
      <c r="HA3" s="11"/>
      <c r="HB3" s="15" t="s">
        <v>74</v>
      </c>
      <c r="HC3" s="15" t="s">
        <v>75</v>
      </c>
      <c r="HD3" s="15"/>
      <c r="HE3" s="63"/>
      <c r="HF3" s="11" t="s">
        <v>20</v>
      </c>
      <c r="HG3" s="11"/>
      <c r="HH3" s="11"/>
      <c r="HI3" s="15" t="s">
        <v>74</v>
      </c>
      <c r="HJ3" s="15" t="s">
        <v>75</v>
      </c>
      <c r="HK3" s="15"/>
      <c r="HL3" s="63"/>
      <c r="HM3" s="11" t="s">
        <v>20</v>
      </c>
      <c r="HN3" s="11"/>
      <c r="HO3" s="11"/>
      <c r="HP3" s="15" t="s">
        <v>74</v>
      </c>
      <c r="HQ3" s="15" t="s">
        <v>75</v>
      </c>
      <c r="HR3" s="15"/>
      <c r="HS3" s="63"/>
      <c r="HT3" s="11" t="s">
        <v>20</v>
      </c>
      <c r="HU3" s="11"/>
      <c r="HV3" s="11"/>
      <c r="HW3" s="15" t="s">
        <v>74</v>
      </c>
      <c r="HX3" s="15" t="s">
        <v>75</v>
      </c>
      <c r="HY3" s="15"/>
      <c r="HZ3" s="63"/>
      <c r="IA3" s="11" t="s">
        <v>20</v>
      </c>
      <c r="IB3" s="11"/>
      <c r="IC3" s="11"/>
      <c r="ID3" s="15" t="s">
        <v>74</v>
      </c>
      <c r="IE3" s="15" t="s">
        <v>75</v>
      </c>
      <c r="IF3" s="15"/>
      <c r="IG3" s="63"/>
      <c r="IH3" s="11" t="s">
        <v>20</v>
      </c>
      <c r="II3" s="11"/>
      <c r="IJ3" s="11"/>
      <c r="IK3" s="15" t="s">
        <v>74</v>
      </c>
      <c r="IL3" s="15" t="s">
        <v>75</v>
      </c>
      <c r="IM3" s="15"/>
      <c r="IN3" s="63"/>
      <c r="IO3" s="11" t="s">
        <v>20</v>
      </c>
      <c r="IP3" s="11"/>
      <c r="IQ3" s="11"/>
      <c r="IR3" s="15" t="s">
        <v>74</v>
      </c>
      <c r="IS3" s="15" t="s">
        <v>75</v>
      </c>
      <c r="IT3" s="15"/>
      <c r="IU3" s="63"/>
      <c r="IV3" s="11" t="s">
        <v>20</v>
      </c>
      <c r="IW3" s="11"/>
      <c r="IX3" s="11"/>
      <c r="IY3" s="15" t="s">
        <v>74</v>
      </c>
      <c r="IZ3" s="15" t="s">
        <v>75</v>
      </c>
      <c r="JA3" s="15"/>
      <c r="JB3" s="63"/>
      <c r="JC3" s="11" t="s">
        <v>20</v>
      </c>
      <c r="JD3" s="15" t="s">
        <v>74</v>
      </c>
      <c r="JE3" s="15" t="s">
        <v>75</v>
      </c>
      <c r="JF3" s="15"/>
      <c r="JG3" s="63"/>
      <c r="JH3" s="11" t="s">
        <v>20</v>
      </c>
      <c r="JI3" s="15" t="s">
        <v>74</v>
      </c>
      <c r="JJ3" s="15" t="s">
        <v>75</v>
      </c>
      <c r="JK3" s="63"/>
      <c r="JL3" s="11" t="s">
        <v>20</v>
      </c>
      <c r="JM3" s="15" t="s">
        <v>74</v>
      </c>
      <c r="JN3" s="15" t="s">
        <v>75</v>
      </c>
      <c r="JO3" s="63"/>
      <c r="JP3" s="11" t="s">
        <v>20</v>
      </c>
      <c r="JQ3" s="15" t="s">
        <v>74</v>
      </c>
      <c r="JR3" s="15" t="s">
        <v>75</v>
      </c>
      <c r="JS3" s="63"/>
      <c r="JT3" s="11" t="s">
        <v>20</v>
      </c>
      <c r="JU3" s="70"/>
      <c r="JV3" s="71" t="s">
        <v>74</v>
      </c>
      <c r="JW3" s="71" t="s">
        <v>75</v>
      </c>
      <c r="JX3" s="72"/>
      <c r="JY3" s="77" t="s">
        <v>20</v>
      </c>
      <c r="JZ3" s="71" t="s">
        <v>74</v>
      </c>
      <c r="KA3" s="71" t="s">
        <v>75</v>
      </c>
      <c r="KB3" s="72"/>
      <c r="KC3" s="70" t="s">
        <v>20</v>
      </c>
      <c r="KD3" s="71" t="s">
        <v>74</v>
      </c>
      <c r="KE3" s="71" t="s">
        <v>75</v>
      </c>
      <c r="KF3" s="72"/>
      <c r="KG3" s="70" t="s">
        <v>20</v>
      </c>
    </row>
    <row r="4" spans="1:293">
      <c r="A4" s="65"/>
      <c r="B4" s="65"/>
      <c r="C4" s="65"/>
      <c r="D4" s="65"/>
      <c r="E4" s="65"/>
      <c r="F4" s="66"/>
      <c r="G4" s="66"/>
      <c r="H4" s="67"/>
      <c r="I4" s="81"/>
      <c r="J4" s="81"/>
      <c r="K4" s="82"/>
      <c r="L4" s="83"/>
      <c r="M4" s="81"/>
      <c r="N4" s="15"/>
      <c r="O4" s="64"/>
      <c r="P4" s="11"/>
      <c r="Q4" s="15"/>
      <c r="R4" s="15"/>
      <c r="S4" s="64"/>
      <c r="T4" s="11"/>
      <c r="U4" s="15"/>
      <c r="V4" s="15"/>
      <c r="W4" s="15"/>
      <c r="X4" s="64"/>
      <c r="Y4" s="11"/>
      <c r="Z4" s="11"/>
      <c r="AA4" s="11"/>
      <c r="AB4" s="15"/>
      <c r="AC4" s="15"/>
      <c r="AD4" s="15"/>
      <c r="AE4" s="64"/>
      <c r="AF4" s="11"/>
      <c r="AG4" s="11"/>
      <c r="AH4" s="11"/>
      <c r="AI4" s="15"/>
      <c r="AJ4" s="15"/>
      <c r="AK4" s="15"/>
      <c r="AL4" s="64"/>
      <c r="AM4" s="11"/>
      <c r="AN4" s="70"/>
      <c r="AO4" s="70"/>
      <c r="AP4" s="71"/>
      <c r="AQ4" s="71"/>
      <c r="AR4" s="71"/>
      <c r="AS4" s="72"/>
      <c r="AT4" s="70"/>
      <c r="AU4" s="70"/>
      <c r="AV4" s="70"/>
      <c r="AW4" s="71"/>
      <c r="AX4" s="71"/>
      <c r="AY4" s="71"/>
      <c r="AZ4" s="72"/>
      <c r="BA4" s="70"/>
      <c r="BB4" s="70"/>
      <c r="BC4" s="70"/>
      <c r="BD4" s="71"/>
      <c r="BE4" s="71"/>
      <c r="BF4" s="71"/>
      <c r="BG4" s="72"/>
      <c r="BH4" s="70"/>
      <c r="BI4" s="70"/>
      <c r="BJ4" s="70"/>
      <c r="BK4" s="71"/>
      <c r="BL4" s="71"/>
      <c r="BM4" s="71"/>
      <c r="BN4" s="72"/>
      <c r="BO4" s="70"/>
      <c r="BP4" s="70"/>
      <c r="BQ4" s="70"/>
      <c r="BR4" s="71"/>
      <c r="BS4" s="71"/>
      <c r="BT4" s="71"/>
      <c r="BU4" s="72"/>
      <c r="BV4" s="70"/>
      <c r="BW4" s="70"/>
      <c r="BX4" s="70"/>
      <c r="BY4" s="71"/>
      <c r="BZ4" s="71"/>
      <c r="CA4" s="71"/>
      <c r="CB4" s="72"/>
      <c r="CC4" s="70"/>
      <c r="CD4" s="70"/>
      <c r="CE4" s="70"/>
      <c r="CF4" s="71"/>
      <c r="CG4" s="71"/>
      <c r="CH4" s="71"/>
      <c r="CI4" s="72"/>
      <c r="CJ4" s="70"/>
      <c r="CK4" s="70"/>
      <c r="CL4" s="70"/>
      <c r="CM4" s="71"/>
      <c r="CN4" s="71"/>
      <c r="CO4" s="71"/>
      <c r="CP4" s="72"/>
      <c r="CQ4" s="70"/>
      <c r="CR4" s="70"/>
      <c r="CS4" s="70"/>
      <c r="CT4" s="71"/>
      <c r="CU4" s="71"/>
      <c r="CV4" s="71"/>
      <c r="CW4" s="72"/>
      <c r="CX4" s="70"/>
      <c r="CY4" s="70"/>
      <c r="CZ4" s="70"/>
      <c r="DA4" s="71"/>
      <c r="DB4" s="71"/>
      <c r="DC4" s="71"/>
      <c r="DD4" s="72"/>
      <c r="DE4" s="70"/>
      <c r="DF4" s="70"/>
      <c r="DG4" s="70"/>
      <c r="DH4" s="71"/>
      <c r="DI4" s="71"/>
      <c r="DJ4" s="71"/>
      <c r="DK4" s="72"/>
      <c r="DL4" s="70"/>
      <c r="DM4" s="70"/>
      <c r="DN4" s="70"/>
      <c r="DO4" s="71"/>
      <c r="DP4" s="71"/>
      <c r="DQ4" s="71"/>
      <c r="DR4" s="72"/>
      <c r="DS4" s="70"/>
      <c r="DT4" s="70"/>
      <c r="DU4" s="70"/>
      <c r="DV4" s="71"/>
      <c r="DW4" s="71"/>
      <c r="DX4" s="71"/>
      <c r="DY4" s="72"/>
      <c r="DZ4" s="70"/>
      <c r="EA4" s="70"/>
      <c r="EB4" s="70"/>
      <c r="EC4" s="71"/>
      <c r="ED4" s="71"/>
      <c r="EE4" s="71"/>
      <c r="EF4" s="72"/>
      <c r="EG4" s="70"/>
      <c r="EH4" s="70"/>
      <c r="EI4" s="70"/>
      <c r="EJ4" s="71"/>
      <c r="EK4" s="71"/>
      <c r="EL4" s="71"/>
      <c r="EM4" s="72"/>
      <c r="EN4" s="70"/>
      <c r="EO4" s="70"/>
      <c r="EP4" s="70"/>
      <c r="EQ4" s="71"/>
      <c r="ER4" s="71"/>
      <c r="ES4" s="71"/>
      <c r="ET4" s="72"/>
      <c r="EU4" s="70"/>
      <c r="EV4" s="70"/>
      <c r="EW4" s="70"/>
      <c r="EX4" s="71"/>
      <c r="EY4" s="71"/>
      <c r="EZ4" s="71"/>
      <c r="FA4" s="72"/>
      <c r="FB4" s="70"/>
      <c r="FC4" s="70"/>
      <c r="FD4" s="70"/>
      <c r="FE4" s="71"/>
      <c r="FF4" s="71"/>
      <c r="FG4" s="71"/>
      <c r="FH4" s="72"/>
      <c r="FI4" s="70"/>
      <c r="FJ4" s="70"/>
      <c r="FK4" s="70"/>
      <c r="FL4" s="71"/>
      <c r="FM4" s="71"/>
      <c r="FN4" s="71"/>
      <c r="FO4" s="72"/>
      <c r="FP4" s="70"/>
      <c r="FQ4" s="70"/>
      <c r="FR4" s="70"/>
      <c r="FS4" s="71"/>
      <c r="FT4" s="71"/>
      <c r="FU4" s="71"/>
      <c r="FV4" s="72"/>
      <c r="FW4" s="70"/>
      <c r="FX4" s="70"/>
      <c r="FY4" s="70"/>
      <c r="FZ4" s="71"/>
      <c r="GA4" s="71"/>
      <c r="GB4" s="71"/>
      <c r="GC4" s="72"/>
      <c r="GD4" s="70"/>
      <c r="GE4" s="70"/>
      <c r="GF4" s="70"/>
      <c r="GG4" s="71"/>
      <c r="GH4" s="71"/>
      <c r="GI4" s="71"/>
      <c r="GJ4" s="72"/>
      <c r="GK4" s="70"/>
      <c r="GL4" s="70"/>
      <c r="GM4" s="70"/>
      <c r="GN4" s="71"/>
      <c r="GO4" s="71"/>
      <c r="GP4" s="71"/>
      <c r="GQ4" s="72"/>
      <c r="GR4" s="70"/>
      <c r="GS4" s="70"/>
      <c r="GT4" s="70"/>
      <c r="GU4" s="71"/>
      <c r="GV4" s="71"/>
      <c r="GW4" s="71"/>
      <c r="GX4" s="72"/>
      <c r="GY4" s="70"/>
      <c r="GZ4" s="70"/>
      <c r="HA4" s="70"/>
      <c r="HB4" s="71"/>
      <c r="HC4" s="71"/>
      <c r="HD4" s="71"/>
      <c r="HE4" s="72"/>
      <c r="HF4" s="70"/>
      <c r="HG4" s="70"/>
      <c r="HH4" s="70"/>
      <c r="HI4" s="71"/>
      <c r="HJ4" s="71"/>
      <c r="HK4" s="71"/>
      <c r="HL4" s="72"/>
      <c r="HM4" s="70"/>
      <c r="HN4" s="70"/>
      <c r="HO4" s="70"/>
      <c r="HP4" s="71"/>
      <c r="HQ4" s="71"/>
      <c r="HR4" s="71"/>
      <c r="HS4" s="72"/>
      <c r="HT4" s="70"/>
      <c r="HU4" s="70"/>
      <c r="HV4" s="70"/>
      <c r="HW4" s="71"/>
      <c r="HX4" s="71"/>
      <c r="HY4" s="71"/>
      <c r="HZ4" s="72"/>
      <c r="IA4" s="70"/>
      <c r="IB4" s="70"/>
      <c r="IC4" s="70"/>
      <c r="ID4" s="71"/>
      <c r="IE4" s="71"/>
      <c r="IF4" s="71"/>
      <c r="IG4" s="72"/>
      <c r="IH4" s="70"/>
      <c r="II4" s="70"/>
      <c r="IJ4" s="70"/>
      <c r="IK4" s="71"/>
      <c r="IL4" s="71"/>
      <c r="IM4" s="71"/>
      <c r="IN4" s="72"/>
      <c r="IO4" s="70"/>
      <c r="IP4" s="70"/>
      <c r="IQ4" s="70"/>
      <c r="IR4" s="71"/>
      <c r="IS4" s="71"/>
      <c r="IT4" s="71"/>
      <c r="IU4" s="72"/>
      <c r="IV4" s="70"/>
      <c r="IW4" s="70"/>
      <c r="IX4" s="70"/>
      <c r="IY4" s="71"/>
      <c r="IZ4" s="71"/>
      <c r="JA4" s="71"/>
      <c r="JB4" s="72"/>
      <c r="JC4" s="70"/>
      <c r="JD4" s="71"/>
      <c r="JE4" s="71"/>
      <c r="JF4" s="71"/>
      <c r="JG4" s="72"/>
      <c r="JH4" s="70"/>
      <c r="JI4" s="15"/>
      <c r="JJ4" s="15"/>
      <c r="JK4" s="64"/>
      <c r="JL4" s="11"/>
      <c r="JM4" s="15"/>
      <c r="JN4" s="15"/>
      <c r="JO4" s="64"/>
      <c r="JP4" s="11"/>
      <c r="JQ4" s="15"/>
      <c r="JR4" s="15"/>
      <c r="JS4" s="64"/>
      <c r="JT4" s="11"/>
      <c r="JU4" s="70"/>
      <c r="JV4" s="71"/>
      <c r="JW4" s="71"/>
      <c r="JX4" s="72"/>
      <c r="JY4" s="77"/>
      <c r="JZ4" s="71"/>
      <c r="KA4" s="71"/>
      <c r="KB4" s="72"/>
      <c r="KC4" s="70"/>
      <c r="KD4" s="71"/>
      <c r="KE4" s="71"/>
      <c r="KF4" s="72"/>
      <c r="KG4" s="70"/>
    </row>
    <row r="5" spans="1:293" s="28" customFormat="1" ht="20.25" customHeight="1">
      <c r="A5" s="26">
        <v>110002</v>
      </c>
      <c r="B5" s="26" t="s">
        <v>39</v>
      </c>
      <c r="C5" s="26"/>
      <c r="D5" s="26"/>
      <c r="E5" s="26"/>
      <c r="F5" s="42"/>
      <c r="G5" s="42"/>
      <c r="H5" s="27"/>
      <c r="I5" s="31">
        <f>I6+I9</f>
        <v>47</v>
      </c>
      <c r="J5" s="31">
        <f t="shared" ref="J5:L5" si="0">J6+J9</f>
        <v>0</v>
      </c>
      <c r="K5" s="31"/>
      <c r="L5" s="27">
        <f t="shared" si="0"/>
        <v>14246902.01</v>
      </c>
      <c r="M5" s="31">
        <f>M6+M9</f>
        <v>73</v>
      </c>
      <c r="N5" s="31">
        <f t="shared" ref="N5" si="1">N6+N9</f>
        <v>0</v>
      </c>
      <c r="O5" s="31"/>
      <c r="P5" s="27">
        <f t="shared" ref="P5" si="2">P6+P9</f>
        <v>22294393</v>
      </c>
      <c r="Q5" s="31">
        <f>Q6+Q9</f>
        <v>120</v>
      </c>
      <c r="R5" s="31">
        <f t="shared" ref="R5" si="3">R6+R9</f>
        <v>0</v>
      </c>
      <c r="S5" s="31"/>
      <c r="T5" s="27">
        <f t="shared" ref="T5" si="4">T6+T9</f>
        <v>36541295.010000005</v>
      </c>
      <c r="U5" s="31">
        <f>U6+U9</f>
        <v>6</v>
      </c>
      <c r="V5" s="31">
        <f t="shared" ref="V5" si="5">V6+V9</f>
        <v>0</v>
      </c>
      <c r="W5" s="31"/>
      <c r="X5" s="31"/>
      <c r="Y5" s="27">
        <f t="shared" ref="Y5" si="6">Y6+Y9</f>
        <v>1738580.6</v>
      </c>
      <c r="Z5" s="27"/>
      <c r="AA5" s="27"/>
      <c r="AB5" s="31">
        <f>AB6+AB9</f>
        <v>9</v>
      </c>
      <c r="AC5" s="31">
        <f t="shared" ref="AC5" si="7">AC6+AC9</f>
        <v>0</v>
      </c>
      <c r="AD5" s="31"/>
      <c r="AE5" s="31"/>
      <c r="AF5" s="27">
        <f t="shared" ref="AF5" si="8">AF6+AF9</f>
        <v>2584757.23</v>
      </c>
      <c r="AG5" s="27"/>
      <c r="AH5" s="27"/>
      <c r="AI5" s="31">
        <f>AI6+AI9</f>
        <v>15</v>
      </c>
      <c r="AJ5" s="31">
        <f t="shared" ref="AJ5" si="9">AJ6+AJ9</f>
        <v>0</v>
      </c>
      <c r="AK5" s="31"/>
      <c r="AL5" s="31"/>
      <c r="AM5" s="27">
        <f t="shared" ref="AM5" si="10">AM6+AM9</f>
        <v>4323337.83</v>
      </c>
      <c r="AN5" s="27"/>
      <c r="AO5" s="27"/>
      <c r="AP5" s="31">
        <f>AP6+AP9</f>
        <v>6</v>
      </c>
      <c r="AQ5" s="31">
        <f t="shared" ref="AQ5" si="11">AQ6+AQ9</f>
        <v>0</v>
      </c>
      <c r="AR5" s="31"/>
      <c r="AS5" s="31"/>
      <c r="AT5" s="27">
        <f t="shared" ref="AT5" si="12">AT6+AT9</f>
        <v>1578034.81</v>
      </c>
      <c r="AU5" s="27"/>
      <c r="AV5" s="27"/>
      <c r="AW5" s="31">
        <f>AW6+AW9</f>
        <v>9</v>
      </c>
      <c r="AX5" s="31">
        <f t="shared" ref="AX5" si="13">AX6+AX9</f>
        <v>0</v>
      </c>
      <c r="AY5" s="31"/>
      <c r="AZ5" s="31"/>
      <c r="BA5" s="27">
        <f t="shared" ref="BA5" si="14">BA6+BA9</f>
        <v>2584757.23</v>
      </c>
      <c r="BB5" s="27"/>
      <c r="BC5" s="27"/>
      <c r="BD5" s="31">
        <f>BD6+BD9</f>
        <v>15</v>
      </c>
      <c r="BE5" s="31">
        <f t="shared" ref="BE5" si="15">BE6+BE9</f>
        <v>0</v>
      </c>
      <c r="BF5" s="31"/>
      <c r="BG5" s="31"/>
      <c r="BH5" s="27">
        <f t="shared" ref="BH5" si="16">BH6+BH9</f>
        <v>4162792.04</v>
      </c>
      <c r="BI5" s="27"/>
      <c r="BJ5" s="27"/>
      <c r="BK5" s="31">
        <f>BK6+BK9</f>
        <v>4</v>
      </c>
      <c r="BL5" s="31">
        <f t="shared" ref="BL5" si="17">BL6+BL9</f>
        <v>0</v>
      </c>
      <c r="BM5" s="31"/>
      <c r="BN5" s="31"/>
      <c r="BO5" s="27">
        <f t="shared" ref="BO5" si="18">BO6+BO9</f>
        <v>1221283.25</v>
      </c>
      <c r="BP5" s="27"/>
      <c r="BQ5" s="27"/>
      <c r="BR5" s="31">
        <f>BR6+BR9</f>
        <v>8</v>
      </c>
      <c r="BS5" s="31">
        <f t="shared" ref="BS5" si="19">BS6+BS9</f>
        <v>0</v>
      </c>
      <c r="BT5" s="31"/>
      <c r="BU5" s="31"/>
      <c r="BV5" s="27">
        <f t="shared" ref="BV5" si="20">BV6+BV9</f>
        <v>2328248.0499999998</v>
      </c>
      <c r="BW5" s="27"/>
      <c r="BX5" s="27"/>
      <c r="BY5" s="31">
        <f>BY6+BY9</f>
        <v>12</v>
      </c>
      <c r="BZ5" s="31">
        <f t="shared" ref="BZ5" si="21">BZ6+BZ9</f>
        <v>0</v>
      </c>
      <c r="CA5" s="31"/>
      <c r="CB5" s="31"/>
      <c r="CC5" s="27">
        <f t="shared" ref="CC5" si="22">CC6+CC9</f>
        <v>3549531.3</v>
      </c>
      <c r="CD5" s="27"/>
      <c r="CE5" s="27"/>
      <c r="CF5" s="31">
        <f>CF6+CF9</f>
        <v>4</v>
      </c>
      <c r="CG5" s="31">
        <f t="shared" ref="CG5" si="23">CG6+CG9</f>
        <v>0</v>
      </c>
      <c r="CH5" s="31"/>
      <c r="CI5" s="31"/>
      <c r="CJ5" s="27">
        <f t="shared" ref="CJ5" si="24">CJ6+CJ9</f>
        <v>1221283.25</v>
      </c>
      <c r="CK5" s="27"/>
      <c r="CL5" s="27"/>
      <c r="CM5" s="31">
        <f>CM6+CM9</f>
        <v>6</v>
      </c>
      <c r="CN5" s="31">
        <f t="shared" ref="CN5" si="25">CN6+CN9</f>
        <v>0</v>
      </c>
      <c r="CO5" s="31"/>
      <c r="CP5" s="31"/>
      <c r="CQ5" s="27">
        <f t="shared" ref="CQ5" si="26">CQ6+CQ9</f>
        <v>1810950.7</v>
      </c>
      <c r="CR5" s="27"/>
      <c r="CS5" s="27"/>
      <c r="CT5" s="31">
        <f>CT6+CT9</f>
        <v>10</v>
      </c>
      <c r="CU5" s="31">
        <f t="shared" ref="CU5" si="27">CU6+CU9</f>
        <v>0</v>
      </c>
      <c r="CV5" s="31"/>
      <c r="CW5" s="31"/>
      <c r="CX5" s="27">
        <f t="shared" ref="CX5" si="28">CX6+CX9</f>
        <v>3032233.95</v>
      </c>
      <c r="CY5" s="27"/>
      <c r="CZ5" s="27"/>
      <c r="DA5" s="31">
        <f>DA6+DA9</f>
        <v>4</v>
      </c>
      <c r="DB5" s="31">
        <f t="shared" ref="DB5" si="29">DB6+DB9</f>
        <v>0</v>
      </c>
      <c r="DC5" s="31"/>
      <c r="DD5" s="31"/>
      <c r="DE5" s="27">
        <f t="shared" ref="DE5" si="30">DE6+DE9</f>
        <v>1221283.25</v>
      </c>
      <c r="DF5" s="27"/>
      <c r="DG5" s="27"/>
      <c r="DH5" s="31">
        <f>DH6+DH9</f>
        <v>6</v>
      </c>
      <c r="DI5" s="31">
        <f t="shared" ref="DI5" si="31">DI6+DI9</f>
        <v>0</v>
      </c>
      <c r="DJ5" s="31"/>
      <c r="DK5" s="31"/>
      <c r="DL5" s="27">
        <f t="shared" ref="DL5" si="32">DL6+DL9</f>
        <v>1810950.7</v>
      </c>
      <c r="DM5" s="27"/>
      <c r="DN5" s="27"/>
      <c r="DO5" s="31">
        <f>DO6+DO9</f>
        <v>10</v>
      </c>
      <c r="DP5" s="31">
        <f t="shared" ref="DP5" si="33">DP6+DP9</f>
        <v>0</v>
      </c>
      <c r="DQ5" s="31"/>
      <c r="DR5" s="31"/>
      <c r="DS5" s="27">
        <f t="shared" ref="DS5" si="34">DS6+DS9</f>
        <v>3032233.95</v>
      </c>
      <c r="DT5" s="27"/>
      <c r="DU5" s="27"/>
      <c r="DV5" s="31">
        <f>DV6+DV9</f>
        <v>4</v>
      </c>
      <c r="DW5" s="31">
        <f t="shared" ref="DW5" si="35">DW6+DW9</f>
        <v>0</v>
      </c>
      <c r="DX5" s="31"/>
      <c r="DY5" s="31"/>
      <c r="DZ5" s="27">
        <f t="shared" ref="DZ5" si="36">DZ6+DZ9</f>
        <v>1221283.25</v>
      </c>
      <c r="EA5" s="27"/>
      <c r="EB5" s="27"/>
      <c r="EC5" s="31">
        <f>EC6+EC9</f>
        <v>5</v>
      </c>
      <c r="ED5" s="31">
        <f t="shared" ref="ED5" si="37">ED6+ED9</f>
        <v>0</v>
      </c>
      <c r="EE5" s="31"/>
      <c r="EF5" s="31"/>
      <c r="EG5" s="27">
        <f t="shared" ref="EG5" si="38">EG6+EG9</f>
        <v>1596389.87</v>
      </c>
      <c r="EH5" s="27"/>
      <c r="EI5" s="27"/>
      <c r="EJ5" s="31">
        <f>EJ6+EJ9</f>
        <v>9</v>
      </c>
      <c r="EK5" s="31">
        <f t="shared" ref="EK5" si="39">EK6+EK9</f>
        <v>0</v>
      </c>
      <c r="EL5" s="31"/>
      <c r="EM5" s="31"/>
      <c r="EN5" s="27">
        <f t="shared" ref="EN5" si="40">EN6+EN9</f>
        <v>2817673.12</v>
      </c>
      <c r="EO5" s="27"/>
      <c r="EP5" s="27"/>
      <c r="EQ5" s="31">
        <f>EQ6+EQ9</f>
        <v>4</v>
      </c>
      <c r="ER5" s="31">
        <f t="shared" ref="ER5" si="41">ER6+ER9</f>
        <v>0</v>
      </c>
      <c r="ES5" s="31"/>
      <c r="ET5" s="31"/>
      <c r="EU5" s="27">
        <f t="shared" ref="EU5" si="42">EU6+EU9</f>
        <v>1221283.25</v>
      </c>
      <c r="EV5" s="27"/>
      <c r="EW5" s="27"/>
      <c r="EX5" s="31">
        <f>EX6+EX9</f>
        <v>5</v>
      </c>
      <c r="EY5" s="31">
        <f t="shared" ref="EY5" si="43">EY6+EY9</f>
        <v>0</v>
      </c>
      <c r="EZ5" s="31"/>
      <c r="FA5" s="31"/>
      <c r="FB5" s="27">
        <f t="shared" ref="FB5" si="44">FB6+FB9</f>
        <v>1596389.87</v>
      </c>
      <c r="FC5" s="27"/>
      <c r="FD5" s="27"/>
      <c r="FE5" s="31">
        <f>FE6+FE9</f>
        <v>9</v>
      </c>
      <c r="FF5" s="31">
        <f t="shared" ref="FF5" si="45">FF6+FF9</f>
        <v>0</v>
      </c>
      <c r="FG5" s="31"/>
      <c r="FH5" s="31"/>
      <c r="FI5" s="27">
        <f t="shared" ref="FI5" si="46">FI6+FI9</f>
        <v>2817673.12</v>
      </c>
      <c r="FJ5" s="27"/>
      <c r="FK5" s="27"/>
      <c r="FL5" s="31">
        <f>FL6+FL9</f>
        <v>3</v>
      </c>
      <c r="FM5" s="31">
        <f t="shared" ref="FM5" si="47">FM6+FM9</f>
        <v>0</v>
      </c>
      <c r="FN5" s="31"/>
      <c r="FO5" s="31"/>
      <c r="FP5" s="27">
        <f t="shared" ref="FP5" si="48">FP6+FP9</f>
        <v>964774.07</v>
      </c>
      <c r="FQ5" s="27"/>
      <c r="FR5" s="27"/>
      <c r="FS5" s="31">
        <f>FS6+FS9</f>
        <v>5</v>
      </c>
      <c r="FT5" s="31">
        <f t="shared" ref="FT5" si="49">FT6+FT9</f>
        <v>0</v>
      </c>
      <c r="FU5" s="31"/>
      <c r="FV5" s="31"/>
      <c r="FW5" s="27">
        <f t="shared" ref="FW5" si="50">FW6+FW9</f>
        <v>1596389.87</v>
      </c>
      <c r="FX5" s="27"/>
      <c r="FY5" s="27"/>
      <c r="FZ5" s="31">
        <f>FZ6+FZ9</f>
        <v>8</v>
      </c>
      <c r="GA5" s="31">
        <f t="shared" ref="GA5" si="51">GA6+GA9</f>
        <v>0</v>
      </c>
      <c r="GB5" s="31"/>
      <c r="GC5" s="31"/>
      <c r="GD5" s="27">
        <f t="shared" ref="GD5" si="52">GD6+GD9</f>
        <v>2561163.9400000004</v>
      </c>
      <c r="GE5" s="27"/>
      <c r="GF5" s="27"/>
      <c r="GG5" s="31">
        <f>GG6+GG9</f>
        <v>3</v>
      </c>
      <c r="GH5" s="31">
        <f t="shared" ref="GH5" si="53">GH6+GH9</f>
        <v>0</v>
      </c>
      <c r="GI5" s="31"/>
      <c r="GJ5" s="31"/>
      <c r="GK5" s="27">
        <f t="shared" ref="GK5" si="54">GK6+GK9</f>
        <v>964774.07</v>
      </c>
      <c r="GL5" s="27"/>
      <c r="GM5" s="27"/>
      <c r="GN5" s="31">
        <f>GN6+GN9</f>
        <v>5</v>
      </c>
      <c r="GO5" s="31">
        <f t="shared" ref="GO5" si="55">GO6+GO9</f>
        <v>0</v>
      </c>
      <c r="GP5" s="31"/>
      <c r="GQ5" s="31"/>
      <c r="GR5" s="27">
        <f t="shared" ref="GR5" si="56">GR6+GR9</f>
        <v>1596389.87</v>
      </c>
      <c r="GS5" s="27"/>
      <c r="GT5" s="27"/>
      <c r="GU5" s="31">
        <f>GU6+GU9</f>
        <v>8</v>
      </c>
      <c r="GV5" s="31">
        <f t="shared" ref="GV5" si="57">GV6+GV9</f>
        <v>0</v>
      </c>
      <c r="GW5" s="31"/>
      <c r="GX5" s="31"/>
      <c r="GY5" s="27">
        <f t="shared" ref="GY5" si="58">GY6+GY9</f>
        <v>2561163.9400000004</v>
      </c>
      <c r="GZ5" s="27"/>
      <c r="HA5" s="27"/>
      <c r="HB5" s="31">
        <f>HB6+HB9</f>
        <v>3</v>
      </c>
      <c r="HC5" s="31">
        <f t="shared" ref="HC5" si="59">HC6+HC9</f>
        <v>0</v>
      </c>
      <c r="HD5" s="31"/>
      <c r="HE5" s="31"/>
      <c r="HF5" s="27">
        <f t="shared" ref="HF5" si="60">HF6+HF9</f>
        <v>964774.07</v>
      </c>
      <c r="HG5" s="27"/>
      <c r="HH5" s="27"/>
      <c r="HI5" s="31">
        <f>HI6+HI9</f>
        <v>5</v>
      </c>
      <c r="HJ5" s="31">
        <f t="shared" ref="HJ5" si="61">HJ6+HJ9</f>
        <v>0</v>
      </c>
      <c r="HK5" s="31"/>
      <c r="HL5" s="31"/>
      <c r="HM5" s="27">
        <f t="shared" ref="HM5" si="62">HM6+HM9</f>
        <v>1596389.87</v>
      </c>
      <c r="HN5" s="27"/>
      <c r="HO5" s="27"/>
      <c r="HP5" s="31">
        <f>HP6+HP9</f>
        <v>8</v>
      </c>
      <c r="HQ5" s="31">
        <f t="shared" ref="HQ5" si="63">HQ6+HQ9</f>
        <v>0</v>
      </c>
      <c r="HR5" s="31"/>
      <c r="HS5" s="31"/>
      <c r="HT5" s="27">
        <f t="shared" ref="HT5" si="64">HT6+HT9</f>
        <v>2561163.9400000004</v>
      </c>
      <c r="HU5" s="27"/>
      <c r="HV5" s="27"/>
      <c r="HW5" s="31">
        <f>HW6+HW9</f>
        <v>3</v>
      </c>
      <c r="HX5" s="31">
        <f t="shared" ref="HX5" si="65">HX6+HX9</f>
        <v>0</v>
      </c>
      <c r="HY5" s="31"/>
      <c r="HZ5" s="31"/>
      <c r="IA5" s="27">
        <f t="shared" ref="IA5" si="66">IA6+IA9</f>
        <v>964774.07</v>
      </c>
      <c r="IB5" s="27"/>
      <c r="IC5" s="27"/>
      <c r="ID5" s="31">
        <f>ID6+ID9</f>
        <v>5</v>
      </c>
      <c r="IE5" s="31">
        <f t="shared" ref="IE5" si="67">IE6+IE9</f>
        <v>0</v>
      </c>
      <c r="IF5" s="31"/>
      <c r="IG5" s="31"/>
      <c r="IH5" s="27">
        <f t="shared" ref="IH5" si="68">IH6+IH9</f>
        <v>1596389.87</v>
      </c>
      <c r="II5" s="27"/>
      <c r="IJ5" s="27"/>
      <c r="IK5" s="31">
        <f>IK6+IK9</f>
        <v>8</v>
      </c>
      <c r="IL5" s="31">
        <f t="shared" ref="IL5" si="69">IL6+IL9</f>
        <v>0</v>
      </c>
      <c r="IM5" s="31"/>
      <c r="IN5" s="31"/>
      <c r="IO5" s="27">
        <f t="shared" ref="IO5" si="70">IO6+IO9</f>
        <v>2561163.9400000004</v>
      </c>
      <c r="IP5" s="27"/>
      <c r="IQ5" s="27"/>
      <c r="IR5" s="31">
        <f>IR6+IR9</f>
        <v>3</v>
      </c>
      <c r="IS5" s="31">
        <f t="shared" ref="IS5" si="71">IS6+IS9</f>
        <v>0</v>
      </c>
      <c r="IT5" s="31"/>
      <c r="IU5" s="31"/>
      <c r="IV5" s="27">
        <f t="shared" ref="IV5" si="72">IV6+IV9</f>
        <v>964774.07</v>
      </c>
      <c r="IW5" s="27"/>
      <c r="IX5" s="27"/>
      <c r="IY5" s="31">
        <f>IY6+IY9</f>
        <v>5</v>
      </c>
      <c r="IZ5" s="31">
        <f t="shared" ref="IZ5" si="73">IZ6+IZ9</f>
        <v>0</v>
      </c>
      <c r="JA5" s="31"/>
      <c r="JB5" s="31"/>
      <c r="JC5" s="27">
        <f t="shared" ref="JC5" si="74">JC6+JC9</f>
        <v>1596389.87</v>
      </c>
      <c r="JD5" s="31">
        <f>JD6+JD9</f>
        <v>8</v>
      </c>
      <c r="JE5" s="31">
        <f t="shared" ref="JE5" si="75">JE6+JE9</f>
        <v>0</v>
      </c>
      <c r="JF5" s="31"/>
      <c r="JG5" s="31"/>
      <c r="JH5" s="27">
        <f t="shared" ref="JH5" si="76">JH6+JH9</f>
        <v>2561163.9400000004</v>
      </c>
      <c r="JI5" s="31">
        <f>JI6+JI9</f>
        <v>47</v>
      </c>
      <c r="JJ5" s="31">
        <f t="shared" ref="JJ5" si="77">JJ6+JJ9</f>
        <v>0</v>
      </c>
      <c r="JK5" s="31"/>
      <c r="JL5" s="27">
        <f t="shared" ref="JL5" si="78">JL6+JL9</f>
        <v>14246902.010000002</v>
      </c>
      <c r="JM5" s="31">
        <f>JM6+JM9</f>
        <v>73</v>
      </c>
      <c r="JN5" s="31">
        <f t="shared" ref="JN5" si="79">JN6+JN9</f>
        <v>0</v>
      </c>
      <c r="JO5" s="31"/>
      <c r="JP5" s="27">
        <f t="shared" ref="JP5" si="80">JP6+JP9</f>
        <v>22294393</v>
      </c>
      <c r="JQ5" s="31">
        <f>JQ6+JQ9</f>
        <v>120</v>
      </c>
      <c r="JR5" s="31">
        <f t="shared" ref="JR5" si="81">JR6+JR9</f>
        <v>0</v>
      </c>
      <c r="JS5" s="31"/>
      <c r="JT5" s="27">
        <f t="shared" ref="JT5" si="82">JT6+JT9</f>
        <v>36541295.010000005</v>
      </c>
      <c r="JY5" s="78"/>
      <c r="JZ5" s="76"/>
    </row>
    <row r="6" spans="1:293" s="22" customFormat="1" ht="20.25" hidden="1" customHeight="1">
      <c r="A6" s="18">
        <v>110002</v>
      </c>
      <c r="B6" s="18" t="s">
        <v>39</v>
      </c>
      <c r="C6" s="19"/>
      <c r="D6" s="19"/>
      <c r="E6" s="20" t="s">
        <v>60</v>
      </c>
      <c r="F6" s="43"/>
      <c r="G6" s="43"/>
      <c r="H6" s="21"/>
      <c r="I6" s="84">
        <f>SUM(I7:I8)</f>
        <v>15</v>
      </c>
      <c r="J6" s="84">
        <f>SUM(J7:J8)</f>
        <v>0</v>
      </c>
      <c r="K6" s="85"/>
      <c r="L6" s="85">
        <f>SUM(L7:L8)</f>
        <v>3073672.25</v>
      </c>
      <c r="M6" s="84">
        <f>SUM(M7:M8)</f>
        <v>20</v>
      </c>
      <c r="N6" s="30">
        <f>SUM(N7:N8)</f>
        <v>0</v>
      </c>
      <c r="O6" s="21"/>
      <c r="P6" s="21">
        <f>SUM(P7:P8)</f>
        <v>4074106.3</v>
      </c>
      <c r="Q6" s="30">
        <f>SUM(Q7:Q8)</f>
        <v>35</v>
      </c>
      <c r="R6" s="30">
        <f>SUM(R7:R8)</f>
        <v>0</v>
      </c>
      <c r="S6" s="21"/>
      <c r="T6" s="21">
        <f>SUM(T7:T8)</f>
        <v>7147778.5500000007</v>
      </c>
      <c r="U6" s="30">
        <f>SUM(U7:U8)</f>
        <v>2</v>
      </c>
      <c r="V6" s="30">
        <f>SUM(V7:V8)</f>
        <v>0</v>
      </c>
      <c r="W6" s="30"/>
      <c r="X6" s="21"/>
      <c r="Y6" s="21">
        <f>SUM(Y7:Y8)</f>
        <v>356751.56</v>
      </c>
      <c r="Z6" s="21"/>
      <c r="AA6" s="21"/>
      <c r="AB6" s="30">
        <f>SUM(AB7:AB8)</f>
        <v>3</v>
      </c>
      <c r="AC6" s="30">
        <f>SUM(AC7:AC8)</f>
        <v>0</v>
      </c>
      <c r="AD6" s="30"/>
      <c r="AE6" s="21"/>
      <c r="AF6" s="21">
        <f>SUM(AF7:AF8)</f>
        <v>571312.39</v>
      </c>
      <c r="AG6" s="21"/>
      <c r="AH6" s="21"/>
      <c r="AI6" s="30">
        <f>SUM(AI7:AI8)</f>
        <v>5</v>
      </c>
      <c r="AJ6" s="30">
        <f>SUM(AJ7:AJ8)</f>
        <v>0</v>
      </c>
      <c r="AK6" s="30"/>
      <c r="AL6" s="21"/>
      <c r="AM6" s="21">
        <f>SUM(AM7:AM8)</f>
        <v>928063.95</v>
      </c>
      <c r="AN6" s="21"/>
      <c r="AO6" s="21"/>
      <c r="AP6" s="30">
        <f>SUM(AP7:AP8)</f>
        <v>3</v>
      </c>
      <c r="AQ6" s="30">
        <f>SUM(AQ7:AQ8)</f>
        <v>0</v>
      </c>
      <c r="AR6" s="30"/>
      <c r="AS6" s="21"/>
      <c r="AT6" s="21">
        <f>SUM(AT7:AT8)</f>
        <v>571312.39</v>
      </c>
      <c r="AU6" s="21"/>
      <c r="AV6" s="21"/>
      <c r="AW6" s="30">
        <f>SUM(AW7:AW8)</f>
        <v>3</v>
      </c>
      <c r="AX6" s="30">
        <f>SUM(AX7:AX8)</f>
        <v>0</v>
      </c>
      <c r="AY6" s="30"/>
      <c r="AZ6" s="21"/>
      <c r="BA6" s="21">
        <f>SUM(BA7:BA8)</f>
        <v>571312.39</v>
      </c>
      <c r="BB6" s="21"/>
      <c r="BC6" s="21"/>
      <c r="BD6" s="30">
        <f>SUM(BD7:BD8)</f>
        <v>6</v>
      </c>
      <c r="BE6" s="30">
        <f>SUM(BE7:BE8)</f>
        <v>0</v>
      </c>
      <c r="BF6" s="30"/>
      <c r="BG6" s="21"/>
      <c r="BH6" s="21">
        <f>SUM(BH7:BH8)</f>
        <v>1142624.78</v>
      </c>
      <c r="BI6" s="21"/>
      <c r="BJ6" s="21"/>
      <c r="BK6" s="30">
        <f>SUM(BK7:BK8)</f>
        <v>1</v>
      </c>
      <c r="BL6" s="30">
        <f>SUM(BL7:BL8)</f>
        <v>0</v>
      </c>
      <c r="BM6" s="30"/>
      <c r="BN6" s="21"/>
      <c r="BO6" s="21">
        <f>SUM(BO7:BO8)</f>
        <v>214560.83</v>
      </c>
      <c r="BP6" s="21"/>
      <c r="BQ6" s="21"/>
      <c r="BR6" s="30">
        <f>SUM(BR7:BR8)</f>
        <v>3</v>
      </c>
      <c r="BS6" s="30">
        <f>SUM(BS7:BS8)</f>
        <v>0</v>
      </c>
      <c r="BT6" s="30"/>
      <c r="BU6" s="21"/>
      <c r="BV6" s="21">
        <f>SUM(BV7:BV8)</f>
        <v>571312.39</v>
      </c>
      <c r="BW6" s="21"/>
      <c r="BX6" s="21"/>
      <c r="BY6" s="30">
        <f>SUM(BY7:BY8)</f>
        <v>4</v>
      </c>
      <c r="BZ6" s="30">
        <f>SUM(BZ7:BZ8)</f>
        <v>0</v>
      </c>
      <c r="CA6" s="30"/>
      <c r="CB6" s="21"/>
      <c r="CC6" s="21">
        <f>SUM(CC7:CC8)</f>
        <v>785873.22</v>
      </c>
      <c r="CD6" s="21"/>
      <c r="CE6" s="21"/>
      <c r="CF6" s="30">
        <f>SUM(CF7:CF8)</f>
        <v>1</v>
      </c>
      <c r="CG6" s="30">
        <f>SUM(CG7:CG8)</f>
        <v>0</v>
      </c>
      <c r="CH6" s="30"/>
      <c r="CI6" s="21"/>
      <c r="CJ6" s="21">
        <f>SUM(CJ7:CJ8)</f>
        <v>214560.83</v>
      </c>
      <c r="CK6" s="21"/>
      <c r="CL6" s="21"/>
      <c r="CM6" s="30">
        <f>SUM(CM7:CM8)</f>
        <v>2</v>
      </c>
      <c r="CN6" s="30">
        <f>SUM(CN7:CN8)</f>
        <v>0</v>
      </c>
      <c r="CO6" s="30"/>
      <c r="CP6" s="21"/>
      <c r="CQ6" s="21">
        <f>SUM(CQ7:CQ8)</f>
        <v>429121.66</v>
      </c>
      <c r="CR6" s="21"/>
      <c r="CS6" s="21"/>
      <c r="CT6" s="30">
        <f>SUM(CT7:CT8)</f>
        <v>3</v>
      </c>
      <c r="CU6" s="30">
        <f>SUM(CU7:CU8)</f>
        <v>0</v>
      </c>
      <c r="CV6" s="30"/>
      <c r="CW6" s="21"/>
      <c r="CX6" s="21">
        <f>SUM(CX7:CX8)</f>
        <v>643682.49</v>
      </c>
      <c r="CY6" s="21"/>
      <c r="CZ6" s="21"/>
      <c r="DA6" s="30">
        <f>SUM(DA7:DA8)</f>
        <v>1</v>
      </c>
      <c r="DB6" s="30">
        <f>SUM(DB7:DB8)</f>
        <v>0</v>
      </c>
      <c r="DC6" s="30"/>
      <c r="DD6" s="21"/>
      <c r="DE6" s="21">
        <f>SUM(DE7:DE8)</f>
        <v>214560.83</v>
      </c>
      <c r="DF6" s="21"/>
      <c r="DG6" s="21"/>
      <c r="DH6" s="30">
        <f>SUM(DH7:DH8)</f>
        <v>2</v>
      </c>
      <c r="DI6" s="30">
        <f>SUM(DI7:DI8)</f>
        <v>0</v>
      </c>
      <c r="DJ6" s="30"/>
      <c r="DK6" s="21"/>
      <c r="DL6" s="21">
        <f>SUM(DL7:DL8)</f>
        <v>429121.66</v>
      </c>
      <c r="DM6" s="21"/>
      <c r="DN6" s="21"/>
      <c r="DO6" s="30">
        <f>SUM(DO7:DO8)</f>
        <v>3</v>
      </c>
      <c r="DP6" s="30">
        <f>SUM(DP7:DP8)</f>
        <v>0</v>
      </c>
      <c r="DQ6" s="30"/>
      <c r="DR6" s="21"/>
      <c r="DS6" s="21">
        <f>SUM(DS7:DS8)</f>
        <v>643682.49</v>
      </c>
      <c r="DT6" s="21"/>
      <c r="DU6" s="21"/>
      <c r="DV6" s="30">
        <f>SUM(DV7:DV8)</f>
        <v>1</v>
      </c>
      <c r="DW6" s="30">
        <f>SUM(DW7:DW8)</f>
        <v>0</v>
      </c>
      <c r="DX6" s="30"/>
      <c r="DY6" s="21"/>
      <c r="DZ6" s="21">
        <f>SUM(DZ7:DZ8)</f>
        <v>214560.83</v>
      </c>
      <c r="EA6" s="21"/>
      <c r="EB6" s="21"/>
      <c r="EC6" s="30">
        <f>SUM(EC7:EC8)</f>
        <v>1</v>
      </c>
      <c r="ED6" s="30">
        <f>SUM(ED7:ED8)</f>
        <v>0</v>
      </c>
      <c r="EE6" s="30"/>
      <c r="EF6" s="21"/>
      <c r="EG6" s="21">
        <f>SUM(EG7:EG8)</f>
        <v>214560.83</v>
      </c>
      <c r="EH6" s="21"/>
      <c r="EI6" s="21"/>
      <c r="EJ6" s="30">
        <f>SUM(EJ7:EJ8)</f>
        <v>2</v>
      </c>
      <c r="EK6" s="30">
        <f>SUM(EK7:EK8)</f>
        <v>0</v>
      </c>
      <c r="EL6" s="30"/>
      <c r="EM6" s="21"/>
      <c r="EN6" s="21">
        <f>SUM(EN7:EN8)</f>
        <v>429121.66</v>
      </c>
      <c r="EO6" s="21"/>
      <c r="EP6" s="21"/>
      <c r="EQ6" s="30">
        <f>SUM(EQ7:EQ8)</f>
        <v>1</v>
      </c>
      <c r="ER6" s="30">
        <f>SUM(ER7:ER8)</f>
        <v>0</v>
      </c>
      <c r="ES6" s="30"/>
      <c r="ET6" s="21"/>
      <c r="EU6" s="21">
        <f>SUM(EU7:EU8)</f>
        <v>214560.83</v>
      </c>
      <c r="EV6" s="21"/>
      <c r="EW6" s="21"/>
      <c r="EX6" s="30">
        <f>SUM(EX7:EX8)</f>
        <v>1</v>
      </c>
      <c r="EY6" s="30">
        <f>SUM(EY7:EY8)</f>
        <v>0</v>
      </c>
      <c r="EZ6" s="30"/>
      <c r="FA6" s="21"/>
      <c r="FB6" s="21">
        <f>SUM(FB7:FB8)</f>
        <v>214560.83</v>
      </c>
      <c r="FC6" s="21"/>
      <c r="FD6" s="21"/>
      <c r="FE6" s="30">
        <f>SUM(FE7:FE8)</f>
        <v>2</v>
      </c>
      <c r="FF6" s="30">
        <f>SUM(FF7:FF8)</f>
        <v>0</v>
      </c>
      <c r="FG6" s="30"/>
      <c r="FH6" s="21"/>
      <c r="FI6" s="21">
        <f>SUM(FI7:FI8)</f>
        <v>429121.66</v>
      </c>
      <c r="FJ6" s="21"/>
      <c r="FK6" s="21"/>
      <c r="FL6" s="30">
        <f>SUM(FL7:FL8)</f>
        <v>1</v>
      </c>
      <c r="FM6" s="30">
        <f>SUM(FM7:FM8)</f>
        <v>0</v>
      </c>
      <c r="FN6" s="30"/>
      <c r="FO6" s="21"/>
      <c r="FP6" s="21">
        <f>SUM(FP7:FP8)</f>
        <v>214560.83</v>
      </c>
      <c r="FQ6" s="21"/>
      <c r="FR6" s="21"/>
      <c r="FS6" s="30">
        <f>SUM(FS7:FS8)</f>
        <v>1</v>
      </c>
      <c r="FT6" s="30">
        <f>SUM(FT7:FT8)</f>
        <v>0</v>
      </c>
      <c r="FU6" s="30"/>
      <c r="FV6" s="21"/>
      <c r="FW6" s="21">
        <f>SUM(FW7:FW8)</f>
        <v>214560.83</v>
      </c>
      <c r="FX6" s="21"/>
      <c r="FY6" s="21"/>
      <c r="FZ6" s="30">
        <f>SUM(FZ7:FZ8)</f>
        <v>2</v>
      </c>
      <c r="GA6" s="30">
        <f>SUM(GA7:GA8)</f>
        <v>0</v>
      </c>
      <c r="GB6" s="30"/>
      <c r="GC6" s="21"/>
      <c r="GD6" s="21">
        <f>SUM(GD7:GD8)</f>
        <v>429121.66</v>
      </c>
      <c r="GE6" s="21"/>
      <c r="GF6" s="21"/>
      <c r="GG6" s="30">
        <f>SUM(GG7:GG8)</f>
        <v>1</v>
      </c>
      <c r="GH6" s="30">
        <f>SUM(GH7:GH8)</f>
        <v>0</v>
      </c>
      <c r="GI6" s="30"/>
      <c r="GJ6" s="21"/>
      <c r="GK6" s="21">
        <f>SUM(GK7:GK8)</f>
        <v>214560.83</v>
      </c>
      <c r="GL6" s="21"/>
      <c r="GM6" s="21"/>
      <c r="GN6" s="30">
        <f>SUM(GN7:GN8)</f>
        <v>1</v>
      </c>
      <c r="GO6" s="30">
        <f>SUM(GO7:GO8)</f>
        <v>0</v>
      </c>
      <c r="GP6" s="30"/>
      <c r="GQ6" s="21"/>
      <c r="GR6" s="21">
        <f>SUM(GR7:GR8)</f>
        <v>214560.83</v>
      </c>
      <c r="GS6" s="21"/>
      <c r="GT6" s="21"/>
      <c r="GU6" s="30">
        <f>SUM(GU7:GU8)</f>
        <v>2</v>
      </c>
      <c r="GV6" s="30">
        <f>SUM(GV7:GV8)</f>
        <v>0</v>
      </c>
      <c r="GW6" s="30"/>
      <c r="GX6" s="21"/>
      <c r="GY6" s="21">
        <f>SUM(GY7:GY8)</f>
        <v>429121.66</v>
      </c>
      <c r="GZ6" s="21"/>
      <c r="HA6" s="21"/>
      <c r="HB6" s="30">
        <f>SUM(HB7:HB8)</f>
        <v>1</v>
      </c>
      <c r="HC6" s="30">
        <f>SUM(HC7:HC8)</f>
        <v>0</v>
      </c>
      <c r="HD6" s="30"/>
      <c r="HE6" s="21"/>
      <c r="HF6" s="21">
        <f>SUM(HF7:HF8)</f>
        <v>214560.83</v>
      </c>
      <c r="HG6" s="21"/>
      <c r="HH6" s="21"/>
      <c r="HI6" s="30">
        <f>SUM(HI7:HI8)</f>
        <v>1</v>
      </c>
      <c r="HJ6" s="30">
        <f>SUM(HJ7:HJ8)</f>
        <v>0</v>
      </c>
      <c r="HK6" s="30"/>
      <c r="HL6" s="21"/>
      <c r="HM6" s="21">
        <f>SUM(HM7:HM8)</f>
        <v>214560.83</v>
      </c>
      <c r="HN6" s="21"/>
      <c r="HO6" s="21"/>
      <c r="HP6" s="30">
        <f>SUM(HP7:HP8)</f>
        <v>2</v>
      </c>
      <c r="HQ6" s="30">
        <f>SUM(HQ7:HQ8)</f>
        <v>0</v>
      </c>
      <c r="HR6" s="30"/>
      <c r="HS6" s="21"/>
      <c r="HT6" s="21">
        <f>SUM(HT7:HT8)</f>
        <v>429121.66</v>
      </c>
      <c r="HU6" s="21"/>
      <c r="HV6" s="21"/>
      <c r="HW6" s="30">
        <f>SUM(HW7:HW8)</f>
        <v>1</v>
      </c>
      <c r="HX6" s="30">
        <f>SUM(HX7:HX8)</f>
        <v>0</v>
      </c>
      <c r="HY6" s="30"/>
      <c r="HZ6" s="21"/>
      <c r="IA6" s="21">
        <f>SUM(IA7:IA8)</f>
        <v>214560.83</v>
      </c>
      <c r="IB6" s="21"/>
      <c r="IC6" s="21"/>
      <c r="ID6" s="30">
        <f>SUM(ID7:ID8)</f>
        <v>1</v>
      </c>
      <c r="IE6" s="30">
        <f>SUM(IE7:IE8)</f>
        <v>0</v>
      </c>
      <c r="IF6" s="30"/>
      <c r="IG6" s="21"/>
      <c r="IH6" s="21">
        <f>SUM(IH7:IH8)</f>
        <v>214560.83</v>
      </c>
      <c r="II6" s="21"/>
      <c r="IJ6" s="21"/>
      <c r="IK6" s="30">
        <f>SUM(IK7:IK8)</f>
        <v>2</v>
      </c>
      <c r="IL6" s="30">
        <f>SUM(IL7:IL8)</f>
        <v>0</v>
      </c>
      <c r="IM6" s="30"/>
      <c r="IN6" s="21"/>
      <c r="IO6" s="21">
        <f>SUM(IO7:IO8)</f>
        <v>429121.66</v>
      </c>
      <c r="IP6" s="21"/>
      <c r="IQ6" s="21"/>
      <c r="IR6" s="30">
        <f>SUM(IR7:IR8)</f>
        <v>1</v>
      </c>
      <c r="IS6" s="30">
        <f>SUM(IS7:IS8)</f>
        <v>0</v>
      </c>
      <c r="IT6" s="30"/>
      <c r="IU6" s="21"/>
      <c r="IV6" s="21">
        <f>SUM(IV7:IV8)</f>
        <v>214560.83</v>
      </c>
      <c r="IW6" s="21"/>
      <c r="IX6" s="21"/>
      <c r="IY6" s="30">
        <f>SUM(IY7:IY8)</f>
        <v>1</v>
      </c>
      <c r="IZ6" s="30">
        <f>SUM(IZ7:IZ8)</f>
        <v>0</v>
      </c>
      <c r="JA6" s="30"/>
      <c r="JB6" s="21"/>
      <c r="JC6" s="21">
        <f>SUM(JC7:JC8)</f>
        <v>214560.83</v>
      </c>
      <c r="JD6" s="30">
        <f>SUM(JD7:JD8)</f>
        <v>2</v>
      </c>
      <c r="JE6" s="30">
        <f>SUM(JE7:JE8)</f>
        <v>0</v>
      </c>
      <c r="JF6" s="30"/>
      <c r="JG6" s="21"/>
      <c r="JH6" s="21">
        <f>SUM(JH7:JH8)</f>
        <v>429121.66</v>
      </c>
      <c r="JI6" s="30">
        <f>SUM(JI7:JI8)</f>
        <v>15</v>
      </c>
      <c r="JJ6" s="30">
        <f>SUM(JJ7:JJ8)</f>
        <v>0</v>
      </c>
      <c r="JK6" s="21"/>
      <c r="JL6" s="21">
        <f>SUM(JL7:JL8)</f>
        <v>3073672.2500000005</v>
      </c>
      <c r="JM6" s="30">
        <f>SUM(JM7:JM8)</f>
        <v>20</v>
      </c>
      <c r="JN6" s="30">
        <f>SUM(JN7:JN8)</f>
        <v>0</v>
      </c>
      <c r="JO6" s="21"/>
      <c r="JP6" s="21">
        <f>SUM(JP7:JP8)</f>
        <v>4074106.3000000003</v>
      </c>
      <c r="JQ6" s="30">
        <f>SUM(JQ7:JQ8)</f>
        <v>35</v>
      </c>
      <c r="JR6" s="30">
        <f>SUM(JR7:JR8)</f>
        <v>0</v>
      </c>
      <c r="JS6" s="21"/>
      <c r="JT6" s="21">
        <f>SUM(JT7:JT8)</f>
        <v>7147778.5500000007</v>
      </c>
      <c r="JY6" s="79"/>
      <c r="JZ6" s="16"/>
    </row>
    <row r="7" spans="1:293" ht="20.25" hidden="1" customHeight="1">
      <c r="A7" s="13">
        <v>110002</v>
      </c>
      <c r="B7" s="13" t="s">
        <v>39</v>
      </c>
      <c r="C7" s="13">
        <v>3</v>
      </c>
      <c r="D7" s="13" t="s">
        <v>66</v>
      </c>
      <c r="E7" s="14" t="s">
        <v>60</v>
      </c>
      <c r="F7" s="44" t="s">
        <v>61</v>
      </c>
      <c r="G7" s="50" t="s">
        <v>70</v>
      </c>
      <c r="H7" s="32">
        <v>142190.73000000001</v>
      </c>
      <c r="I7" s="86">
        <v>2</v>
      </c>
      <c r="J7" s="86"/>
      <c r="K7" s="87"/>
      <c r="L7" s="88">
        <f>ROUND(H7*I7,2)</f>
        <v>284381.46000000002</v>
      </c>
      <c r="M7" s="86">
        <v>3</v>
      </c>
      <c r="N7" s="33"/>
      <c r="O7" s="24"/>
      <c r="P7" s="34">
        <f>ROUND(H7*M7,2)</f>
        <v>426572.19</v>
      </c>
      <c r="Q7" s="33">
        <f>I7+M7</f>
        <v>5</v>
      </c>
      <c r="R7" s="33">
        <f>J7+N7</f>
        <v>0</v>
      </c>
      <c r="S7" s="24"/>
      <c r="T7" s="34">
        <f>L7+P7</f>
        <v>710953.65</v>
      </c>
      <c r="U7" s="33">
        <v>1</v>
      </c>
      <c r="V7" s="33">
        <f>ROUND(U7*($J$7/$I$7),0)</f>
        <v>0</v>
      </c>
      <c r="W7" s="33"/>
      <c r="X7" s="24"/>
      <c r="Y7" s="34">
        <f>ROUND(U7*$H$7,2)</f>
        <v>142190.73000000001</v>
      </c>
      <c r="Z7" s="34"/>
      <c r="AA7" s="34"/>
      <c r="AB7" s="33">
        <v>1</v>
      </c>
      <c r="AC7" s="33">
        <f>ROUND(AB7*($N$7/$M$7),0)</f>
        <v>0</v>
      </c>
      <c r="AD7" s="33"/>
      <c r="AE7" s="24"/>
      <c r="AF7" s="34">
        <f>ROUND(AB7*$H$7,2)</f>
        <v>142190.73000000001</v>
      </c>
      <c r="AG7" s="34"/>
      <c r="AH7" s="34"/>
      <c r="AI7" s="33">
        <f>U7+AB7</f>
        <v>2</v>
      </c>
      <c r="AJ7" s="33">
        <f>V7+AC7</f>
        <v>0</v>
      </c>
      <c r="AK7" s="33"/>
      <c r="AL7" s="24"/>
      <c r="AM7" s="34">
        <f>Y7+AF7</f>
        <v>284381.46000000002</v>
      </c>
      <c r="AN7" s="34"/>
      <c r="AO7" s="34"/>
      <c r="AP7" s="33">
        <v>1</v>
      </c>
      <c r="AQ7" s="33">
        <f>ROUND(AP7*($J$7/$I$7),0)</f>
        <v>0</v>
      </c>
      <c r="AR7" s="33"/>
      <c r="AS7" s="24"/>
      <c r="AT7" s="34">
        <f>ROUND(AP7*$H$7,2)</f>
        <v>142190.73000000001</v>
      </c>
      <c r="AU7" s="34"/>
      <c r="AV7" s="34"/>
      <c r="AW7" s="33">
        <v>1</v>
      </c>
      <c r="AX7" s="33">
        <f>ROUND(AW7*($N$7/$M$7),0)</f>
        <v>0</v>
      </c>
      <c r="AY7" s="33"/>
      <c r="AZ7" s="24"/>
      <c r="BA7" s="34">
        <f>ROUND(AW7*$H$7,2)</f>
        <v>142190.73000000001</v>
      </c>
      <c r="BB7" s="34"/>
      <c r="BC7" s="34"/>
      <c r="BD7" s="33">
        <f>AP7+AW7</f>
        <v>2</v>
      </c>
      <c r="BE7" s="33">
        <f>AQ7+AX7</f>
        <v>0</v>
      </c>
      <c r="BF7" s="33"/>
      <c r="BG7" s="24"/>
      <c r="BH7" s="34">
        <f>AT7+BA7</f>
        <v>284381.46000000002</v>
      </c>
      <c r="BI7" s="34"/>
      <c r="BJ7" s="34"/>
      <c r="BK7" s="33"/>
      <c r="BL7" s="33">
        <f>ROUND(BK7*($J$7/$I$7),0)</f>
        <v>0</v>
      </c>
      <c r="BM7" s="33"/>
      <c r="BN7" s="24"/>
      <c r="BO7" s="34">
        <f>ROUND(BK7*$H$7,2)</f>
        <v>0</v>
      </c>
      <c r="BP7" s="34"/>
      <c r="BQ7" s="34"/>
      <c r="BR7" s="33">
        <v>1</v>
      </c>
      <c r="BS7" s="33">
        <f>ROUND(BR7*($N$7/$M$7),0)</f>
        <v>0</v>
      </c>
      <c r="BT7" s="33"/>
      <c r="BU7" s="24"/>
      <c r="BV7" s="34">
        <f>ROUND(BR7*$H$7,2)</f>
        <v>142190.73000000001</v>
      </c>
      <c r="BW7" s="34"/>
      <c r="BX7" s="34"/>
      <c r="BY7" s="33">
        <f>BK7+BR7</f>
        <v>1</v>
      </c>
      <c r="BZ7" s="33">
        <f>BL7+BS7</f>
        <v>0</v>
      </c>
      <c r="CA7" s="33"/>
      <c r="CB7" s="24"/>
      <c r="CC7" s="34">
        <f>BO7+BV7</f>
        <v>142190.73000000001</v>
      </c>
      <c r="CD7" s="34"/>
      <c r="CE7" s="34"/>
      <c r="CF7" s="33"/>
      <c r="CG7" s="33">
        <f>ROUND(CF7*($J$7/$I$7),0)</f>
        <v>0</v>
      </c>
      <c r="CH7" s="33"/>
      <c r="CI7" s="24"/>
      <c r="CJ7" s="34">
        <f>ROUND(CF7*$H$7,2)</f>
        <v>0</v>
      </c>
      <c r="CK7" s="34"/>
      <c r="CL7" s="34"/>
      <c r="CM7" s="33"/>
      <c r="CN7" s="33">
        <f>ROUND(CM7*($N$7/$M$7),0)</f>
        <v>0</v>
      </c>
      <c r="CO7" s="33"/>
      <c r="CP7" s="24"/>
      <c r="CQ7" s="34">
        <f>ROUND(CM7*$H$7,2)</f>
        <v>0</v>
      </c>
      <c r="CR7" s="34"/>
      <c r="CS7" s="34"/>
      <c r="CT7" s="33">
        <f>CF7+CM7</f>
        <v>0</v>
      </c>
      <c r="CU7" s="33">
        <f>CG7+CN7</f>
        <v>0</v>
      </c>
      <c r="CV7" s="33"/>
      <c r="CW7" s="24"/>
      <c r="CX7" s="34">
        <f>CJ7+CQ7</f>
        <v>0</v>
      </c>
      <c r="CY7" s="34"/>
      <c r="CZ7" s="34"/>
      <c r="DA7" s="33"/>
      <c r="DB7" s="33">
        <f>ROUND(DA7*($J$7/$I$7),0)</f>
        <v>0</v>
      </c>
      <c r="DC7" s="33"/>
      <c r="DD7" s="24"/>
      <c r="DE7" s="34">
        <f>ROUND(DA7*$H$7,2)</f>
        <v>0</v>
      </c>
      <c r="DF7" s="34"/>
      <c r="DG7" s="34"/>
      <c r="DH7" s="33"/>
      <c r="DI7" s="33">
        <f>ROUND(DH7*($N$7/$M$7),0)</f>
        <v>0</v>
      </c>
      <c r="DJ7" s="33"/>
      <c r="DK7" s="24"/>
      <c r="DL7" s="34">
        <f>ROUND(DH7*$H$7,2)</f>
        <v>0</v>
      </c>
      <c r="DM7" s="34"/>
      <c r="DN7" s="34"/>
      <c r="DO7" s="33">
        <f>DA7+DH7</f>
        <v>0</v>
      </c>
      <c r="DP7" s="33">
        <f>DB7+DI7</f>
        <v>0</v>
      </c>
      <c r="DQ7" s="33"/>
      <c r="DR7" s="24"/>
      <c r="DS7" s="34">
        <f>DE7+DL7</f>
        <v>0</v>
      </c>
      <c r="DT7" s="34"/>
      <c r="DU7" s="34"/>
      <c r="DV7" s="33"/>
      <c r="DW7" s="33">
        <f>ROUND(DV7*($J$7/$I$7),0)</f>
        <v>0</v>
      </c>
      <c r="DX7" s="33"/>
      <c r="DY7" s="24"/>
      <c r="DZ7" s="34">
        <f>ROUND(DV7*$H$7,2)</f>
        <v>0</v>
      </c>
      <c r="EA7" s="34"/>
      <c r="EB7" s="34"/>
      <c r="EC7" s="33"/>
      <c r="ED7" s="33">
        <f>ROUND(EC7*($N$7/$M$7),0)</f>
        <v>0</v>
      </c>
      <c r="EE7" s="33"/>
      <c r="EF7" s="24"/>
      <c r="EG7" s="34">
        <f>ROUND(EC7*$H$7,2)</f>
        <v>0</v>
      </c>
      <c r="EH7" s="34"/>
      <c r="EI7" s="34"/>
      <c r="EJ7" s="33">
        <f>DV7+EC7</f>
        <v>0</v>
      </c>
      <c r="EK7" s="33">
        <f>DW7+ED7</f>
        <v>0</v>
      </c>
      <c r="EL7" s="33"/>
      <c r="EM7" s="24"/>
      <c r="EN7" s="34">
        <f>DZ7+EG7</f>
        <v>0</v>
      </c>
      <c r="EO7" s="34"/>
      <c r="EP7" s="34"/>
      <c r="EQ7" s="33"/>
      <c r="ER7" s="33">
        <f>ROUND(EQ7*($J$7/$I$7),0)</f>
        <v>0</v>
      </c>
      <c r="ES7" s="33"/>
      <c r="ET7" s="24"/>
      <c r="EU7" s="34">
        <f>ROUND(EQ7*$H$7,2)</f>
        <v>0</v>
      </c>
      <c r="EV7" s="34"/>
      <c r="EW7" s="34"/>
      <c r="EX7" s="33"/>
      <c r="EY7" s="33">
        <f>ROUND(EX7*($N$7/$M$7),0)</f>
        <v>0</v>
      </c>
      <c r="EZ7" s="33"/>
      <c r="FA7" s="24"/>
      <c r="FB7" s="34">
        <f>ROUND(EX7*$H$7,2)</f>
        <v>0</v>
      </c>
      <c r="FC7" s="34"/>
      <c r="FD7" s="34"/>
      <c r="FE7" s="33">
        <f>EQ7+EX7</f>
        <v>0</v>
      </c>
      <c r="FF7" s="33">
        <f>ER7+EY7</f>
        <v>0</v>
      </c>
      <c r="FG7" s="33"/>
      <c r="FH7" s="24"/>
      <c r="FI7" s="34">
        <f>EU7+FB7</f>
        <v>0</v>
      </c>
      <c r="FJ7" s="34"/>
      <c r="FK7" s="34"/>
      <c r="FL7" s="33"/>
      <c r="FM7" s="33">
        <f>ROUND(FL7*($J$7/$I$7),0)</f>
        <v>0</v>
      </c>
      <c r="FN7" s="33"/>
      <c r="FO7" s="24"/>
      <c r="FP7" s="34">
        <f>ROUND(FL7*$H$7,2)</f>
        <v>0</v>
      </c>
      <c r="FQ7" s="34"/>
      <c r="FR7" s="34"/>
      <c r="FS7" s="33"/>
      <c r="FT7" s="33">
        <f>ROUND(FS7*($N$7/$M$7),0)</f>
        <v>0</v>
      </c>
      <c r="FU7" s="33"/>
      <c r="FV7" s="24"/>
      <c r="FW7" s="34">
        <f>ROUND(FS7*$H$7,2)</f>
        <v>0</v>
      </c>
      <c r="FX7" s="34"/>
      <c r="FY7" s="34"/>
      <c r="FZ7" s="33">
        <f>FL7+FS7</f>
        <v>0</v>
      </c>
      <c r="GA7" s="33">
        <f>FM7+FT7</f>
        <v>0</v>
      </c>
      <c r="GB7" s="33"/>
      <c r="GC7" s="24"/>
      <c r="GD7" s="34">
        <f>FP7+FW7</f>
        <v>0</v>
      </c>
      <c r="GE7" s="34"/>
      <c r="GF7" s="34"/>
      <c r="GG7" s="33"/>
      <c r="GH7" s="33">
        <f>ROUND(GG7*($J$7/$I$7),0)</f>
        <v>0</v>
      </c>
      <c r="GI7" s="33"/>
      <c r="GJ7" s="24"/>
      <c r="GK7" s="34">
        <f>ROUND(GG7*$H$7,2)</f>
        <v>0</v>
      </c>
      <c r="GL7" s="34"/>
      <c r="GM7" s="34"/>
      <c r="GN7" s="33"/>
      <c r="GO7" s="33">
        <f>ROUND(GN7*($N$7/$M$7),0)</f>
        <v>0</v>
      </c>
      <c r="GP7" s="33"/>
      <c r="GQ7" s="24"/>
      <c r="GR7" s="34">
        <f>ROUND(GN7*$H$7,2)</f>
        <v>0</v>
      </c>
      <c r="GS7" s="34"/>
      <c r="GT7" s="34"/>
      <c r="GU7" s="33">
        <f>GG7+GN7</f>
        <v>0</v>
      </c>
      <c r="GV7" s="33">
        <f>GH7+GO7</f>
        <v>0</v>
      </c>
      <c r="GW7" s="33"/>
      <c r="GX7" s="24"/>
      <c r="GY7" s="34">
        <f>GK7+GR7</f>
        <v>0</v>
      </c>
      <c r="GZ7" s="34"/>
      <c r="HA7" s="34"/>
      <c r="HB7" s="33"/>
      <c r="HC7" s="33">
        <f>ROUND(HB7*($J$7/$I$7),0)</f>
        <v>0</v>
      </c>
      <c r="HD7" s="33"/>
      <c r="HE7" s="24"/>
      <c r="HF7" s="34">
        <f>ROUND(HB7*$H$7,2)</f>
        <v>0</v>
      </c>
      <c r="HG7" s="34"/>
      <c r="HH7" s="34"/>
      <c r="HI7" s="33"/>
      <c r="HJ7" s="33">
        <f>ROUND(HI7*($N$7/$M$7),0)</f>
        <v>0</v>
      </c>
      <c r="HK7" s="33"/>
      <c r="HL7" s="24"/>
      <c r="HM7" s="34">
        <f>ROUND(HI7*$H$7,2)</f>
        <v>0</v>
      </c>
      <c r="HN7" s="34"/>
      <c r="HO7" s="34"/>
      <c r="HP7" s="33">
        <f>HB7+HI7</f>
        <v>0</v>
      </c>
      <c r="HQ7" s="33">
        <f>HC7+HJ7</f>
        <v>0</v>
      </c>
      <c r="HR7" s="33"/>
      <c r="HS7" s="24"/>
      <c r="HT7" s="34">
        <f>HF7+HM7</f>
        <v>0</v>
      </c>
      <c r="HU7" s="34"/>
      <c r="HV7" s="34"/>
      <c r="HW7" s="33"/>
      <c r="HX7" s="33">
        <f>ROUND(HW7*($J$7/$I$7),0)</f>
        <v>0</v>
      </c>
      <c r="HY7" s="33"/>
      <c r="HZ7" s="24"/>
      <c r="IA7" s="34">
        <f>ROUND(HW7*$H$7,2)</f>
        <v>0</v>
      </c>
      <c r="IB7" s="34"/>
      <c r="IC7" s="34"/>
      <c r="ID7" s="33"/>
      <c r="IE7" s="33">
        <f>ROUND(ID7*($N$7/$M$7),0)</f>
        <v>0</v>
      </c>
      <c r="IF7" s="33"/>
      <c r="IG7" s="24"/>
      <c r="IH7" s="34">
        <f>ROUND(ID7*$H$7,2)</f>
        <v>0</v>
      </c>
      <c r="II7" s="34"/>
      <c r="IJ7" s="34"/>
      <c r="IK7" s="33">
        <f>HW7+ID7</f>
        <v>0</v>
      </c>
      <c r="IL7" s="33">
        <f>HX7+IE7</f>
        <v>0</v>
      </c>
      <c r="IM7" s="33"/>
      <c r="IN7" s="24"/>
      <c r="IO7" s="34">
        <f>IA7+IH7</f>
        <v>0</v>
      </c>
      <c r="IP7" s="34"/>
      <c r="IQ7" s="34"/>
      <c r="IR7" s="33"/>
      <c r="IS7" s="33">
        <f>ROUND(IR7*($J$7/$I$7),0)</f>
        <v>0</v>
      </c>
      <c r="IT7" s="33"/>
      <c r="IU7" s="24"/>
      <c r="IV7" s="34">
        <f>ROUND(IR7*$H$7,2)</f>
        <v>0</v>
      </c>
      <c r="IW7" s="34"/>
      <c r="IX7" s="34"/>
      <c r="IY7" s="33"/>
      <c r="IZ7" s="33">
        <f>ROUND(IY7*($N$7/$M$7),0)</f>
        <v>0</v>
      </c>
      <c r="JA7" s="33"/>
      <c r="JB7" s="24"/>
      <c r="JC7" s="34">
        <f>ROUND(IY7*$H$7,2)</f>
        <v>0</v>
      </c>
      <c r="JD7" s="33">
        <f>IR7+IY7</f>
        <v>0</v>
      </c>
      <c r="JE7" s="33">
        <f>IS7+IZ7</f>
        <v>0</v>
      </c>
      <c r="JF7" s="33"/>
      <c r="JG7" s="24"/>
      <c r="JH7" s="34">
        <f>IV7+JC7</f>
        <v>0</v>
      </c>
      <c r="JI7" s="33">
        <f>U7+AP7+BK7+CF7+DA7+DV7+EQ7+FL7+GG7+HB7+HW7+IR7</f>
        <v>2</v>
      </c>
      <c r="JJ7" s="33">
        <f>V7+AQ7+BL7+CG7+DB7+DW7+ER7+FM7+GH7+HC7+HX7+IS7</f>
        <v>0</v>
      </c>
      <c r="JK7" s="33"/>
      <c r="JL7" s="34">
        <f>Y7+AT7+BO7+CJ7+DE7+DZ7+EU7+FP7+GK7+HF7+IA7+IV7</f>
        <v>284381.46000000002</v>
      </c>
      <c r="JM7" s="33">
        <f>AB7+AW7+BR7+CM7+DH7+EC7+EX7+FS7+GN7+HI7+ID7+IY7</f>
        <v>3</v>
      </c>
      <c r="JN7" s="33">
        <f>AC7+AX7+BS7+CN7+DI7+ED7+EY7+FT7+GO7+HJ7+IE7+IZ7</f>
        <v>0</v>
      </c>
      <c r="JO7" s="33"/>
      <c r="JP7" s="34">
        <f>AF7+BA7+BV7+CQ7+DL7+EG7+FB7+FW7+GR7+HM7+IH7+JC7</f>
        <v>426572.19000000006</v>
      </c>
      <c r="JQ7" s="33">
        <f>JI7+JM7</f>
        <v>5</v>
      </c>
      <c r="JR7" s="33">
        <f>JJ7+JN7</f>
        <v>0</v>
      </c>
      <c r="JS7" s="24"/>
      <c r="JT7" s="34">
        <f>JL7+JP7</f>
        <v>710953.65000000014</v>
      </c>
      <c r="JV7" s="73">
        <f t="shared" ref="JV7:JV38" si="83">JI7-I7</f>
        <v>0</v>
      </c>
      <c r="JW7" s="73">
        <f t="shared" ref="JW7:JW38" si="84">JJ7-J7</f>
        <v>0</v>
      </c>
      <c r="JX7" s="73">
        <f t="shared" ref="JX7:JX38" si="85">JK7-K7</f>
        <v>0</v>
      </c>
      <c r="JY7" s="80">
        <f t="shared" ref="JY7:JY38" si="86">JL7-L7</f>
        <v>0</v>
      </c>
      <c r="JZ7" s="73">
        <f t="shared" ref="JZ7:JZ38" si="87">JM7-M7</f>
        <v>0</v>
      </c>
      <c r="KA7" s="73">
        <f t="shared" ref="KA7:KA38" si="88">JN7-N7</f>
        <v>0</v>
      </c>
      <c r="KB7" s="73">
        <f t="shared" ref="KB7:KB38" si="89">JO7-O7</f>
        <v>0</v>
      </c>
      <c r="KC7" s="73">
        <f t="shared" ref="KC7:KC38" si="90">JP7-P7</f>
        <v>0</v>
      </c>
      <c r="KD7" s="73">
        <f t="shared" ref="KD7:KD38" si="91">JQ7-Q7</f>
        <v>0</v>
      </c>
      <c r="KE7" s="73">
        <f t="shared" ref="KE7:KE38" si="92">JR7-R7</f>
        <v>0</v>
      </c>
      <c r="KF7" s="73">
        <f t="shared" ref="KF7:KF38" si="93">JS7-S7</f>
        <v>0</v>
      </c>
      <c r="KG7" s="73">
        <f t="shared" ref="KG7:KG38" si="94">JT7-T7</f>
        <v>0</v>
      </c>
    </row>
    <row r="8" spans="1:293" ht="20.25" hidden="1" customHeight="1">
      <c r="A8" s="13">
        <v>110002</v>
      </c>
      <c r="B8" s="13" t="s">
        <v>39</v>
      </c>
      <c r="C8" s="13">
        <v>4</v>
      </c>
      <c r="D8" s="13" t="s">
        <v>67</v>
      </c>
      <c r="E8" s="14" t="s">
        <v>60</v>
      </c>
      <c r="F8" s="44" t="s">
        <v>62</v>
      </c>
      <c r="G8" s="50" t="s">
        <v>71</v>
      </c>
      <c r="H8" s="32">
        <v>214560.83</v>
      </c>
      <c r="I8" s="86">
        <v>13</v>
      </c>
      <c r="J8" s="86"/>
      <c r="K8" s="87"/>
      <c r="L8" s="88">
        <f t="shared" ref="L8:L11" si="95">ROUND(H8*I8,2)</f>
        <v>2789290.79</v>
      </c>
      <c r="M8" s="86">
        <v>17</v>
      </c>
      <c r="N8" s="33"/>
      <c r="O8" s="24"/>
      <c r="P8" s="34">
        <f>ROUND(H8*M8,2)</f>
        <v>3647534.11</v>
      </c>
      <c r="Q8" s="33">
        <f>I8+M8</f>
        <v>30</v>
      </c>
      <c r="R8" s="33">
        <f>J8+N8</f>
        <v>0</v>
      </c>
      <c r="S8" s="24"/>
      <c r="T8" s="34">
        <f>L8+P8</f>
        <v>6436824.9000000004</v>
      </c>
      <c r="U8" s="33">
        <f>ROUND($I$8/12,0)</f>
        <v>1</v>
      </c>
      <c r="V8" s="33">
        <f>ROUND(U8*($J$8/$I$8),0)</f>
        <v>0</v>
      </c>
      <c r="W8" s="33"/>
      <c r="X8" s="24"/>
      <c r="Y8" s="34">
        <f>ROUND(U8*$H$8,2)</f>
        <v>214560.83</v>
      </c>
      <c r="Z8" s="34"/>
      <c r="AA8" s="34"/>
      <c r="AB8" s="33">
        <f>ROUND($M$8/12,0)+1</f>
        <v>2</v>
      </c>
      <c r="AC8" s="33">
        <f>ROUND(AB8*($N$8/$M$8),0)</f>
        <v>0</v>
      </c>
      <c r="AD8" s="33"/>
      <c r="AE8" s="24"/>
      <c r="AF8" s="34">
        <f>ROUND(AB8*$H$8,2)</f>
        <v>429121.66</v>
      </c>
      <c r="AG8" s="34"/>
      <c r="AH8" s="34"/>
      <c r="AI8" s="33">
        <f>U8+AB8</f>
        <v>3</v>
      </c>
      <c r="AJ8" s="33">
        <f>V8+AC8</f>
        <v>0</v>
      </c>
      <c r="AK8" s="33"/>
      <c r="AL8" s="24"/>
      <c r="AM8" s="34">
        <f>Y8+AF8</f>
        <v>643682.49</v>
      </c>
      <c r="AN8" s="34"/>
      <c r="AO8" s="34"/>
      <c r="AP8" s="33">
        <f>ROUND($I$8/12,0)+1</f>
        <v>2</v>
      </c>
      <c r="AQ8" s="33">
        <f>ROUND(AP8*($J$8/$I$8),0)</f>
        <v>0</v>
      </c>
      <c r="AR8" s="33"/>
      <c r="AS8" s="24"/>
      <c r="AT8" s="34">
        <f>ROUND(AP8*$H$8,2)</f>
        <v>429121.66</v>
      </c>
      <c r="AU8" s="34"/>
      <c r="AV8" s="34"/>
      <c r="AW8" s="33">
        <f>ROUND($M$8/12,0)+1</f>
        <v>2</v>
      </c>
      <c r="AX8" s="33">
        <f>ROUND(AW8*($N$8/$M$8),0)</f>
        <v>0</v>
      </c>
      <c r="AY8" s="33"/>
      <c r="AZ8" s="24"/>
      <c r="BA8" s="34">
        <f>ROUND(AW8*$H$8,2)</f>
        <v>429121.66</v>
      </c>
      <c r="BB8" s="34"/>
      <c r="BC8" s="34"/>
      <c r="BD8" s="33">
        <f t="shared" ref="BD8" si="96">AP8+AW8</f>
        <v>4</v>
      </c>
      <c r="BE8" s="33">
        <f t="shared" ref="BE8" si="97">AQ8+AX8</f>
        <v>0</v>
      </c>
      <c r="BF8" s="33"/>
      <c r="BG8" s="24"/>
      <c r="BH8" s="34">
        <f t="shared" ref="BH8" si="98">AT8+BA8</f>
        <v>858243.32</v>
      </c>
      <c r="BI8" s="34"/>
      <c r="BJ8" s="34"/>
      <c r="BK8" s="33">
        <f>ROUND($I$8/12,0)</f>
        <v>1</v>
      </c>
      <c r="BL8" s="33">
        <f>ROUND(BK8*($J$8/$I$8),0)</f>
        <v>0</v>
      </c>
      <c r="BM8" s="33"/>
      <c r="BN8" s="24"/>
      <c r="BO8" s="34">
        <f>ROUND(BK8*$H$8,2)</f>
        <v>214560.83</v>
      </c>
      <c r="BP8" s="34"/>
      <c r="BQ8" s="34"/>
      <c r="BR8" s="33">
        <f>ROUND($M$8/12,0)+1</f>
        <v>2</v>
      </c>
      <c r="BS8" s="33">
        <f>ROUND(BR8*($N$8/$M$8),0)</f>
        <v>0</v>
      </c>
      <c r="BT8" s="33"/>
      <c r="BU8" s="24"/>
      <c r="BV8" s="34">
        <f>ROUND(BR8*$H$8,2)</f>
        <v>429121.66</v>
      </c>
      <c r="BW8" s="34"/>
      <c r="BX8" s="34"/>
      <c r="BY8" s="33">
        <f t="shared" ref="BY8" si="99">BK8+BR8</f>
        <v>3</v>
      </c>
      <c r="BZ8" s="33">
        <f t="shared" ref="BZ8" si="100">BL8+BS8</f>
        <v>0</v>
      </c>
      <c r="CA8" s="33"/>
      <c r="CB8" s="24"/>
      <c r="CC8" s="34">
        <f t="shared" ref="CC8" si="101">BO8+BV8</f>
        <v>643682.49</v>
      </c>
      <c r="CD8" s="34"/>
      <c r="CE8" s="34"/>
      <c r="CF8" s="33">
        <f>ROUND($I$8/12,0)</f>
        <v>1</v>
      </c>
      <c r="CG8" s="33">
        <f>ROUND(CF8*($J$8/$I$8),0)</f>
        <v>0</v>
      </c>
      <c r="CH8" s="33"/>
      <c r="CI8" s="24"/>
      <c r="CJ8" s="34">
        <f>ROUND(CF8*$H$8,2)</f>
        <v>214560.83</v>
      </c>
      <c r="CK8" s="34"/>
      <c r="CL8" s="34"/>
      <c r="CM8" s="33">
        <f>ROUND($M$8/12,0)+1</f>
        <v>2</v>
      </c>
      <c r="CN8" s="33">
        <f>ROUND(CM8*($N$8/$M$8),0)</f>
        <v>0</v>
      </c>
      <c r="CO8" s="33"/>
      <c r="CP8" s="24"/>
      <c r="CQ8" s="34">
        <f>ROUND(CM8*$H$8,2)</f>
        <v>429121.66</v>
      </c>
      <c r="CR8" s="34"/>
      <c r="CS8" s="34"/>
      <c r="CT8" s="33">
        <f t="shared" ref="CT8" si="102">CF8+CM8</f>
        <v>3</v>
      </c>
      <c r="CU8" s="33">
        <f t="shared" ref="CU8" si="103">CG8+CN8</f>
        <v>0</v>
      </c>
      <c r="CV8" s="33"/>
      <c r="CW8" s="24"/>
      <c r="CX8" s="34">
        <f t="shared" ref="CX8" si="104">CJ8+CQ8</f>
        <v>643682.49</v>
      </c>
      <c r="CY8" s="34"/>
      <c r="CZ8" s="34"/>
      <c r="DA8" s="33">
        <f>ROUND($I$8/12,0)</f>
        <v>1</v>
      </c>
      <c r="DB8" s="33">
        <f>ROUND(DA8*($J$8/$I$8),0)</f>
        <v>0</v>
      </c>
      <c r="DC8" s="33"/>
      <c r="DD8" s="24"/>
      <c r="DE8" s="34">
        <f>ROUND(DA8*$H$8,2)</f>
        <v>214560.83</v>
      </c>
      <c r="DF8" s="34"/>
      <c r="DG8" s="34"/>
      <c r="DH8" s="33">
        <f>ROUND($M$8/12,0)+1</f>
        <v>2</v>
      </c>
      <c r="DI8" s="33">
        <f>ROUND(DH8*($N$8/$M$8),0)</f>
        <v>0</v>
      </c>
      <c r="DJ8" s="33"/>
      <c r="DK8" s="24"/>
      <c r="DL8" s="34">
        <f>ROUND(DH8*$H$8,2)</f>
        <v>429121.66</v>
      </c>
      <c r="DM8" s="34"/>
      <c r="DN8" s="34"/>
      <c r="DO8" s="33">
        <f t="shared" ref="DO8" si="105">DA8+DH8</f>
        <v>3</v>
      </c>
      <c r="DP8" s="33">
        <f t="shared" ref="DP8" si="106">DB8+DI8</f>
        <v>0</v>
      </c>
      <c r="DQ8" s="33"/>
      <c r="DR8" s="24"/>
      <c r="DS8" s="34">
        <f t="shared" ref="DS8" si="107">DE8+DL8</f>
        <v>643682.49</v>
      </c>
      <c r="DT8" s="34"/>
      <c r="DU8" s="34"/>
      <c r="DV8" s="33">
        <f>ROUND($I$8/12,0)</f>
        <v>1</v>
      </c>
      <c r="DW8" s="33">
        <f>ROUND(DV8*($J$8/$I$8),0)</f>
        <v>0</v>
      </c>
      <c r="DX8" s="33"/>
      <c r="DY8" s="24"/>
      <c r="DZ8" s="34">
        <f>ROUND(DV8*$H$8,2)</f>
        <v>214560.83</v>
      </c>
      <c r="EA8" s="34"/>
      <c r="EB8" s="34"/>
      <c r="EC8" s="33">
        <f>ROUND($M$8/12,0)</f>
        <v>1</v>
      </c>
      <c r="ED8" s="33">
        <f>ROUND(EC8*($N$8/$M$8),0)</f>
        <v>0</v>
      </c>
      <c r="EE8" s="33"/>
      <c r="EF8" s="24"/>
      <c r="EG8" s="34">
        <f>ROUND(EC8*$H$8,2)</f>
        <v>214560.83</v>
      </c>
      <c r="EH8" s="34"/>
      <c r="EI8" s="34"/>
      <c r="EJ8" s="33">
        <f t="shared" ref="EJ8" si="108">DV8+EC8</f>
        <v>2</v>
      </c>
      <c r="EK8" s="33">
        <f t="shared" ref="EK8" si="109">DW8+ED8</f>
        <v>0</v>
      </c>
      <c r="EL8" s="33"/>
      <c r="EM8" s="24"/>
      <c r="EN8" s="34">
        <f t="shared" ref="EN8" si="110">DZ8+EG8</f>
        <v>429121.66</v>
      </c>
      <c r="EO8" s="34"/>
      <c r="EP8" s="34"/>
      <c r="EQ8" s="33">
        <f>ROUND($I$8/12,0)</f>
        <v>1</v>
      </c>
      <c r="ER8" s="33">
        <f>ROUND(EQ8*($J$8/$I$8),0)</f>
        <v>0</v>
      </c>
      <c r="ES8" s="33"/>
      <c r="ET8" s="24"/>
      <c r="EU8" s="34">
        <f>ROUND(EQ8*$H$8,2)</f>
        <v>214560.83</v>
      </c>
      <c r="EV8" s="34"/>
      <c r="EW8" s="34"/>
      <c r="EX8" s="33">
        <f>ROUND($M$8/12,0)</f>
        <v>1</v>
      </c>
      <c r="EY8" s="33">
        <f>ROUND(EX8*($N$8/$M$8),0)</f>
        <v>0</v>
      </c>
      <c r="EZ8" s="33"/>
      <c r="FA8" s="24"/>
      <c r="FB8" s="34">
        <f>ROUND(EX8*$H$8,2)</f>
        <v>214560.83</v>
      </c>
      <c r="FC8" s="34"/>
      <c r="FD8" s="34"/>
      <c r="FE8" s="33">
        <f t="shared" ref="FE8" si="111">EQ8+EX8</f>
        <v>2</v>
      </c>
      <c r="FF8" s="33">
        <f t="shared" ref="FF8" si="112">ER8+EY8</f>
        <v>0</v>
      </c>
      <c r="FG8" s="33"/>
      <c r="FH8" s="24"/>
      <c r="FI8" s="34">
        <f t="shared" ref="FI8" si="113">EU8+FB8</f>
        <v>429121.66</v>
      </c>
      <c r="FJ8" s="34"/>
      <c r="FK8" s="34"/>
      <c r="FL8" s="33">
        <f>ROUND($I$8/12,0)</f>
        <v>1</v>
      </c>
      <c r="FM8" s="33">
        <f>ROUND(FL8*($J$8/$I$8),0)</f>
        <v>0</v>
      </c>
      <c r="FN8" s="33"/>
      <c r="FO8" s="24"/>
      <c r="FP8" s="34">
        <f>ROUND(FL8*$H$8,2)</f>
        <v>214560.83</v>
      </c>
      <c r="FQ8" s="34"/>
      <c r="FR8" s="34"/>
      <c r="FS8" s="33">
        <f>ROUND($M$8/12,0)</f>
        <v>1</v>
      </c>
      <c r="FT8" s="33">
        <f>ROUND(FS8*($N$8/$M$8),0)</f>
        <v>0</v>
      </c>
      <c r="FU8" s="33"/>
      <c r="FV8" s="24"/>
      <c r="FW8" s="34">
        <f>ROUND(FS8*$H$8,2)</f>
        <v>214560.83</v>
      </c>
      <c r="FX8" s="34"/>
      <c r="FY8" s="34"/>
      <c r="FZ8" s="33">
        <f t="shared" ref="FZ8" si="114">FL8+FS8</f>
        <v>2</v>
      </c>
      <c r="GA8" s="33">
        <f t="shared" ref="GA8" si="115">FM8+FT8</f>
        <v>0</v>
      </c>
      <c r="GB8" s="33"/>
      <c r="GC8" s="24"/>
      <c r="GD8" s="34">
        <f t="shared" ref="GD8" si="116">FP8+FW8</f>
        <v>429121.66</v>
      </c>
      <c r="GE8" s="34"/>
      <c r="GF8" s="34"/>
      <c r="GG8" s="33">
        <f>ROUND($I$8/12,0)</f>
        <v>1</v>
      </c>
      <c r="GH8" s="33">
        <f>ROUND(GG8*($J$8/$I$8),0)</f>
        <v>0</v>
      </c>
      <c r="GI8" s="33"/>
      <c r="GJ8" s="24"/>
      <c r="GK8" s="34">
        <f>ROUND(GG8*$H$8,2)</f>
        <v>214560.83</v>
      </c>
      <c r="GL8" s="34"/>
      <c r="GM8" s="34"/>
      <c r="GN8" s="33">
        <f>ROUND($M$8/12,0)</f>
        <v>1</v>
      </c>
      <c r="GO8" s="33">
        <f>ROUND(GN8*($N$8/$M$8),0)</f>
        <v>0</v>
      </c>
      <c r="GP8" s="33"/>
      <c r="GQ8" s="24"/>
      <c r="GR8" s="34">
        <f>ROUND(GN8*$H$8,2)</f>
        <v>214560.83</v>
      </c>
      <c r="GS8" s="34"/>
      <c r="GT8" s="34"/>
      <c r="GU8" s="33">
        <f t="shared" ref="GU8" si="117">GG8+GN8</f>
        <v>2</v>
      </c>
      <c r="GV8" s="33">
        <f t="shared" ref="GV8" si="118">GH8+GO8</f>
        <v>0</v>
      </c>
      <c r="GW8" s="33"/>
      <c r="GX8" s="24"/>
      <c r="GY8" s="34">
        <f t="shared" ref="GY8" si="119">GK8+GR8</f>
        <v>429121.66</v>
      </c>
      <c r="GZ8" s="34"/>
      <c r="HA8" s="34"/>
      <c r="HB8" s="33">
        <f>ROUND($I$8/12,0)</f>
        <v>1</v>
      </c>
      <c r="HC8" s="33">
        <f>ROUND(HB8*($J$8/$I$8),0)</f>
        <v>0</v>
      </c>
      <c r="HD8" s="33"/>
      <c r="HE8" s="24"/>
      <c r="HF8" s="34">
        <f>ROUND(HB8*$H$8,2)</f>
        <v>214560.83</v>
      </c>
      <c r="HG8" s="34"/>
      <c r="HH8" s="34"/>
      <c r="HI8" s="33">
        <f>ROUND($M$8/12,0)</f>
        <v>1</v>
      </c>
      <c r="HJ8" s="33">
        <f>ROUND(HI8*($N$8/$M$8),0)</f>
        <v>0</v>
      </c>
      <c r="HK8" s="33"/>
      <c r="HL8" s="24"/>
      <c r="HM8" s="34">
        <f>ROUND(HI8*$H$8,2)</f>
        <v>214560.83</v>
      </c>
      <c r="HN8" s="34"/>
      <c r="HO8" s="34"/>
      <c r="HP8" s="33">
        <f t="shared" ref="HP8" si="120">HB8+HI8</f>
        <v>2</v>
      </c>
      <c r="HQ8" s="33">
        <f t="shared" ref="HQ8" si="121">HC8+HJ8</f>
        <v>0</v>
      </c>
      <c r="HR8" s="33"/>
      <c r="HS8" s="24"/>
      <c r="HT8" s="34">
        <f t="shared" ref="HT8" si="122">HF8+HM8</f>
        <v>429121.66</v>
      </c>
      <c r="HU8" s="34"/>
      <c r="HV8" s="34"/>
      <c r="HW8" s="33">
        <f>ROUND($I$8/12,0)</f>
        <v>1</v>
      </c>
      <c r="HX8" s="33">
        <f>ROUND(HW8*($J$8/$I$8),0)</f>
        <v>0</v>
      </c>
      <c r="HY8" s="33"/>
      <c r="HZ8" s="24"/>
      <c r="IA8" s="34">
        <f>ROUND(HW8*$H$8,2)</f>
        <v>214560.83</v>
      </c>
      <c r="IB8" s="34"/>
      <c r="IC8" s="34"/>
      <c r="ID8" s="33">
        <f>ROUND($M$8/12,0)</f>
        <v>1</v>
      </c>
      <c r="IE8" s="33">
        <f>ROUND(ID8*($N$8/$M$8),0)</f>
        <v>0</v>
      </c>
      <c r="IF8" s="33"/>
      <c r="IG8" s="24"/>
      <c r="IH8" s="34">
        <f>ROUND(ID8*$H$8,2)</f>
        <v>214560.83</v>
      </c>
      <c r="II8" s="34"/>
      <c r="IJ8" s="34"/>
      <c r="IK8" s="33">
        <f t="shared" ref="IK8" si="123">HW8+ID8</f>
        <v>2</v>
      </c>
      <c r="IL8" s="33">
        <f t="shared" ref="IL8" si="124">HX8+IE8</f>
        <v>0</v>
      </c>
      <c r="IM8" s="33"/>
      <c r="IN8" s="24"/>
      <c r="IO8" s="34">
        <f t="shared" ref="IO8" si="125">IA8+IH8</f>
        <v>429121.66</v>
      </c>
      <c r="IP8" s="34"/>
      <c r="IQ8" s="34"/>
      <c r="IR8" s="33">
        <f>ROUND($I$8/12,0)</f>
        <v>1</v>
      </c>
      <c r="IS8" s="33">
        <f>ROUND(IR8*($J$8/$I$8),0)</f>
        <v>0</v>
      </c>
      <c r="IT8" s="33"/>
      <c r="IU8" s="24"/>
      <c r="IV8" s="34">
        <f>ROUND(IR8*$H$8,2)</f>
        <v>214560.83</v>
      </c>
      <c r="IW8" s="34"/>
      <c r="IX8" s="34"/>
      <c r="IY8" s="33">
        <f>ROUND($M$8/12,0)</f>
        <v>1</v>
      </c>
      <c r="IZ8" s="33">
        <f>ROUND(IY8*($N$8/$M$8),0)</f>
        <v>0</v>
      </c>
      <c r="JA8" s="33"/>
      <c r="JB8" s="24"/>
      <c r="JC8" s="34">
        <f>ROUND(IY8*$H$8,2)</f>
        <v>214560.83</v>
      </c>
      <c r="JD8" s="33">
        <f t="shared" ref="JD8" si="126">IR8+IY8</f>
        <v>2</v>
      </c>
      <c r="JE8" s="33">
        <f t="shared" ref="JE8" si="127">IS8+IZ8</f>
        <v>0</v>
      </c>
      <c r="JF8" s="33"/>
      <c r="JG8" s="24"/>
      <c r="JH8" s="34">
        <f t="shared" ref="JH8" si="128">IV8+JC8</f>
        <v>429121.66</v>
      </c>
      <c r="JI8" s="33">
        <f>U8+AP8+BK8+CF8+DA8+DV8+EQ8+FL8+GG8+HB8+HW8+IR8</f>
        <v>13</v>
      </c>
      <c r="JJ8" s="33">
        <f>V8+AQ8+BL8+CG8+DB8+DW8+ER8+FM8+GH8+HC8+HX8+IS8</f>
        <v>0</v>
      </c>
      <c r="JK8" s="33"/>
      <c r="JL8" s="34">
        <f>Y8+AT8+BO8+CJ8+DE8+DZ8+EU8+FP8+GK8+HF8+IA8+IV8</f>
        <v>2789290.7900000005</v>
      </c>
      <c r="JM8" s="33">
        <f t="shared" ref="JM8" si="129">AB8+AW8+BR8+CM8+DH8+EC8+EX8+FS8+GN8+HI8+ID8+IY8</f>
        <v>17</v>
      </c>
      <c r="JN8" s="33">
        <f t="shared" ref="JN8" si="130">AC8+AX8+BS8+CN8+DI8+ED8+EY8+FT8+GO8+HJ8+IE8+IZ8</f>
        <v>0</v>
      </c>
      <c r="JO8" s="33"/>
      <c r="JP8" s="34">
        <f t="shared" ref="JP8" si="131">AF8+BA8+BV8+CQ8+DL8+EG8+FB8+FW8+GR8+HM8+IH8+JC8</f>
        <v>3647534.1100000003</v>
      </c>
      <c r="JQ8" s="33">
        <f t="shared" ref="JQ8" si="132">JI8+JM8</f>
        <v>30</v>
      </c>
      <c r="JR8" s="33">
        <f t="shared" ref="JR8" si="133">JJ8+JN8</f>
        <v>0</v>
      </c>
      <c r="JS8" s="24"/>
      <c r="JT8" s="34">
        <f t="shared" ref="JT8" si="134">JL8+JP8</f>
        <v>6436824.9000000004</v>
      </c>
      <c r="JV8" s="73">
        <f t="shared" si="83"/>
        <v>0</v>
      </c>
      <c r="JW8" s="73">
        <f t="shared" si="84"/>
        <v>0</v>
      </c>
      <c r="JX8" s="73">
        <f t="shared" si="85"/>
        <v>0</v>
      </c>
      <c r="JY8" s="80">
        <f t="shared" si="86"/>
        <v>0</v>
      </c>
      <c r="JZ8" s="73">
        <f t="shared" si="87"/>
        <v>0</v>
      </c>
      <c r="KA8" s="73">
        <f t="shared" si="88"/>
        <v>0</v>
      </c>
      <c r="KB8" s="73">
        <f t="shared" si="89"/>
        <v>0</v>
      </c>
      <c r="KC8" s="73">
        <f t="shared" si="90"/>
        <v>0</v>
      </c>
      <c r="KD8" s="73">
        <f t="shared" si="91"/>
        <v>0</v>
      </c>
      <c r="KE8" s="73">
        <f t="shared" si="92"/>
        <v>0</v>
      </c>
      <c r="KF8" s="73">
        <f t="shared" si="93"/>
        <v>0</v>
      </c>
      <c r="KG8" s="73">
        <f t="shared" si="94"/>
        <v>0</v>
      </c>
    </row>
    <row r="9" spans="1:293" s="22" customFormat="1" ht="20.25" hidden="1" customHeight="1">
      <c r="A9" s="18">
        <v>110002</v>
      </c>
      <c r="B9" s="18" t="s">
        <v>39</v>
      </c>
      <c r="C9" s="18"/>
      <c r="D9" s="18"/>
      <c r="E9" s="20" t="s">
        <v>63</v>
      </c>
      <c r="F9" s="45"/>
      <c r="G9" s="51"/>
      <c r="H9" s="35"/>
      <c r="I9" s="89">
        <f>SUM(I10:I11)</f>
        <v>32</v>
      </c>
      <c r="J9" s="89">
        <f>SUM(J10:J11)</f>
        <v>0</v>
      </c>
      <c r="K9" s="90"/>
      <c r="L9" s="91">
        <f>SUM(L10:L11)</f>
        <v>11173229.76</v>
      </c>
      <c r="M9" s="89">
        <f>SUM(M10:M11)</f>
        <v>53</v>
      </c>
      <c r="N9" s="36">
        <f>SUM(N10:N11)</f>
        <v>0</v>
      </c>
      <c r="O9" s="25"/>
      <c r="P9" s="37">
        <f>SUM(P10:P11)</f>
        <v>18220286.699999999</v>
      </c>
      <c r="Q9" s="36">
        <f>SUM(Q10:Q11)</f>
        <v>85</v>
      </c>
      <c r="R9" s="36">
        <f>SUM(R10:R11)</f>
        <v>0</v>
      </c>
      <c r="S9" s="25"/>
      <c r="T9" s="37">
        <f>SUM(T10:T11)</f>
        <v>29393516.460000001</v>
      </c>
      <c r="U9" s="36">
        <f>SUM(U10:U11)</f>
        <v>4</v>
      </c>
      <c r="V9" s="36">
        <f>SUM(V10:V11)</f>
        <v>0</v>
      </c>
      <c r="W9" s="36"/>
      <c r="X9" s="25"/>
      <c r="Y9" s="37">
        <f>SUM(Y10:Y11)</f>
        <v>1381829.04</v>
      </c>
      <c r="Z9" s="37"/>
      <c r="AA9" s="37"/>
      <c r="AB9" s="36">
        <f>SUM(AB10:AB11)</f>
        <v>6</v>
      </c>
      <c r="AC9" s="36">
        <f>SUM(AC10:AC11)</f>
        <v>0</v>
      </c>
      <c r="AD9" s="36"/>
      <c r="AE9" s="25"/>
      <c r="AF9" s="37">
        <f>SUM(AF10:AF11)</f>
        <v>2013444.8399999999</v>
      </c>
      <c r="AG9" s="37"/>
      <c r="AH9" s="37"/>
      <c r="AI9" s="36">
        <f>SUM(AI10:AI11)</f>
        <v>10</v>
      </c>
      <c r="AJ9" s="36">
        <f>SUM(AJ10:AJ11)</f>
        <v>0</v>
      </c>
      <c r="AK9" s="36"/>
      <c r="AL9" s="25"/>
      <c r="AM9" s="37">
        <f>SUM(AM10:AM11)</f>
        <v>3395273.88</v>
      </c>
      <c r="AN9" s="37"/>
      <c r="AO9" s="37"/>
      <c r="AP9" s="36">
        <f>SUM(AP10:AP11)</f>
        <v>3</v>
      </c>
      <c r="AQ9" s="36">
        <f>SUM(AQ10:AQ11)</f>
        <v>0</v>
      </c>
      <c r="AR9" s="36"/>
      <c r="AS9" s="25"/>
      <c r="AT9" s="37">
        <f>SUM(AT10:AT11)</f>
        <v>1006722.4199999999</v>
      </c>
      <c r="AU9" s="37"/>
      <c r="AV9" s="37"/>
      <c r="AW9" s="36">
        <f>SUM(AW10:AW11)</f>
        <v>6</v>
      </c>
      <c r="AX9" s="36">
        <f>SUM(AX10:AX11)</f>
        <v>0</v>
      </c>
      <c r="AY9" s="36"/>
      <c r="AZ9" s="25"/>
      <c r="BA9" s="37">
        <f>SUM(BA10:BA11)</f>
        <v>2013444.8399999999</v>
      </c>
      <c r="BB9" s="37"/>
      <c r="BC9" s="37"/>
      <c r="BD9" s="36">
        <f>SUM(BD10:BD11)</f>
        <v>9</v>
      </c>
      <c r="BE9" s="36">
        <f>SUM(BE10:BE11)</f>
        <v>0</v>
      </c>
      <c r="BF9" s="36"/>
      <c r="BG9" s="25"/>
      <c r="BH9" s="37">
        <f>SUM(BH10:BH11)</f>
        <v>3020167.26</v>
      </c>
      <c r="BI9" s="37"/>
      <c r="BJ9" s="37"/>
      <c r="BK9" s="36">
        <f>SUM(BK10:BK11)</f>
        <v>3</v>
      </c>
      <c r="BL9" s="36">
        <f>SUM(BL10:BL11)</f>
        <v>0</v>
      </c>
      <c r="BM9" s="36"/>
      <c r="BN9" s="25"/>
      <c r="BO9" s="37">
        <f>SUM(BO10:BO11)</f>
        <v>1006722.4199999999</v>
      </c>
      <c r="BP9" s="37"/>
      <c r="BQ9" s="37"/>
      <c r="BR9" s="36">
        <f>SUM(BR10:BR11)</f>
        <v>5</v>
      </c>
      <c r="BS9" s="36">
        <f>SUM(BS10:BS11)</f>
        <v>0</v>
      </c>
      <c r="BT9" s="36"/>
      <c r="BU9" s="25"/>
      <c r="BV9" s="37">
        <f>SUM(BV10:BV11)</f>
        <v>1756935.66</v>
      </c>
      <c r="BW9" s="37"/>
      <c r="BX9" s="37"/>
      <c r="BY9" s="36">
        <f>SUM(BY10:BY11)</f>
        <v>8</v>
      </c>
      <c r="BZ9" s="36">
        <f>SUM(BZ10:BZ11)</f>
        <v>0</v>
      </c>
      <c r="CA9" s="36"/>
      <c r="CB9" s="25"/>
      <c r="CC9" s="37">
        <f>SUM(CC10:CC11)</f>
        <v>2763658.0799999996</v>
      </c>
      <c r="CD9" s="37"/>
      <c r="CE9" s="37"/>
      <c r="CF9" s="36">
        <f>SUM(CF10:CF11)</f>
        <v>3</v>
      </c>
      <c r="CG9" s="36">
        <f>SUM(CG10:CG11)</f>
        <v>0</v>
      </c>
      <c r="CH9" s="36"/>
      <c r="CI9" s="25"/>
      <c r="CJ9" s="37">
        <f>SUM(CJ10:CJ11)</f>
        <v>1006722.4199999999</v>
      </c>
      <c r="CK9" s="37"/>
      <c r="CL9" s="37"/>
      <c r="CM9" s="36">
        <f>SUM(CM10:CM11)</f>
        <v>4</v>
      </c>
      <c r="CN9" s="36">
        <f>SUM(CN10:CN11)</f>
        <v>0</v>
      </c>
      <c r="CO9" s="36"/>
      <c r="CP9" s="25"/>
      <c r="CQ9" s="37">
        <f>SUM(CQ10:CQ11)</f>
        <v>1381829.04</v>
      </c>
      <c r="CR9" s="37"/>
      <c r="CS9" s="37"/>
      <c r="CT9" s="36">
        <f>SUM(CT10:CT11)</f>
        <v>7</v>
      </c>
      <c r="CU9" s="36">
        <f>SUM(CU10:CU11)</f>
        <v>0</v>
      </c>
      <c r="CV9" s="36"/>
      <c r="CW9" s="25"/>
      <c r="CX9" s="37">
        <f>SUM(CX10:CX11)</f>
        <v>2388551.46</v>
      </c>
      <c r="CY9" s="37"/>
      <c r="CZ9" s="37"/>
      <c r="DA9" s="36">
        <f>SUM(DA10:DA11)</f>
        <v>3</v>
      </c>
      <c r="DB9" s="36">
        <f>SUM(DB10:DB11)</f>
        <v>0</v>
      </c>
      <c r="DC9" s="36"/>
      <c r="DD9" s="25"/>
      <c r="DE9" s="37">
        <f>SUM(DE10:DE11)</f>
        <v>1006722.4199999999</v>
      </c>
      <c r="DF9" s="37"/>
      <c r="DG9" s="37"/>
      <c r="DH9" s="36">
        <f>SUM(DH10:DH11)</f>
        <v>4</v>
      </c>
      <c r="DI9" s="36">
        <f>SUM(DI10:DI11)</f>
        <v>0</v>
      </c>
      <c r="DJ9" s="36"/>
      <c r="DK9" s="25"/>
      <c r="DL9" s="37">
        <f>SUM(DL10:DL11)</f>
        <v>1381829.04</v>
      </c>
      <c r="DM9" s="37"/>
      <c r="DN9" s="37"/>
      <c r="DO9" s="36">
        <f>SUM(DO10:DO11)</f>
        <v>7</v>
      </c>
      <c r="DP9" s="36">
        <f>SUM(DP10:DP11)</f>
        <v>0</v>
      </c>
      <c r="DQ9" s="36"/>
      <c r="DR9" s="25"/>
      <c r="DS9" s="37">
        <f>SUM(DS10:DS11)</f>
        <v>2388551.46</v>
      </c>
      <c r="DT9" s="37"/>
      <c r="DU9" s="37"/>
      <c r="DV9" s="36">
        <f>SUM(DV10:DV11)</f>
        <v>3</v>
      </c>
      <c r="DW9" s="36">
        <f>SUM(DW10:DW11)</f>
        <v>0</v>
      </c>
      <c r="DX9" s="36"/>
      <c r="DY9" s="25"/>
      <c r="DZ9" s="37">
        <f>SUM(DZ10:DZ11)</f>
        <v>1006722.4199999999</v>
      </c>
      <c r="EA9" s="37"/>
      <c r="EB9" s="37"/>
      <c r="EC9" s="36">
        <f>SUM(EC10:EC11)</f>
        <v>4</v>
      </c>
      <c r="ED9" s="36">
        <f>SUM(ED10:ED11)</f>
        <v>0</v>
      </c>
      <c r="EE9" s="36"/>
      <c r="EF9" s="25"/>
      <c r="EG9" s="37">
        <f>SUM(EG10:EG11)</f>
        <v>1381829.04</v>
      </c>
      <c r="EH9" s="37"/>
      <c r="EI9" s="37"/>
      <c r="EJ9" s="36">
        <f>SUM(EJ10:EJ11)</f>
        <v>7</v>
      </c>
      <c r="EK9" s="36">
        <f>SUM(EK10:EK11)</f>
        <v>0</v>
      </c>
      <c r="EL9" s="36"/>
      <c r="EM9" s="25"/>
      <c r="EN9" s="37">
        <f>SUM(EN10:EN11)</f>
        <v>2388551.46</v>
      </c>
      <c r="EO9" s="37"/>
      <c r="EP9" s="37"/>
      <c r="EQ9" s="36">
        <f>SUM(EQ10:EQ11)</f>
        <v>3</v>
      </c>
      <c r="ER9" s="36">
        <f>SUM(ER10:ER11)</f>
        <v>0</v>
      </c>
      <c r="ES9" s="36"/>
      <c r="ET9" s="25"/>
      <c r="EU9" s="37">
        <f>SUM(EU10:EU11)</f>
        <v>1006722.4199999999</v>
      </c>
      <c r="EV9" s="37"/>
      <c r="EW9" s="37"/>
      <c r="EX9" s="36">
        <f>SUM(EX10:EX11)</f>
        <v>4</v>
      </c>
      <c r="EY9" s="36">
        <f>SUM(EY10:EY11)</f>
        <v>0</v>
      </c>
      <c r="EZ9" s="36"/>
      <c r="FA9" s="25"/>
      <c r="FB9" s="37">
        <f>SUM(FB10:FB11)</f>
        <v>1381829.04</v>
      </c>
      <c r="FC9" s="37"/>
      <c r="FD9" s="37"/>
      <c r="FE9" s="36">
        <f>SUM(FE10:FE11)</f>
        <v>7</v>
      </c>
      <c r="FF9" s="36">
        <f>SUM(FF10:FF11)</f>
        <v>0</v>
      </c>
      <c r="FG9" s="36"/>
      <c r="FH9" s="25"/>
      <c r="FI9" s="37">
        <f>SUM(FI10:FI11)</f>
        <v>2388551.46</v>
      </c>
      <c r="FJ9" s="37"/>
      <c r="FK9" s="37"/>
      <c r="FL9" s="36">
        <f>SUM(FL10:FL11)</f>
        <v>2</v>
      </c>
      <c r="FM9" s="36">
        <f>SUM(FM10:FM11)</f>
        <v>0</v>
      </c>
      <c r="FN9" s="36"/>
      <c r="FO9" s="25"/>
      <c r="FP9" s="37">
        <f>SUM(FP10:FP11)</f>
        <v>750213.24</v>
      </c>
      <c r="FQ9" s="37"/>
      <c r="FR9" s="37"/>
      <c r="FS9" s="36">
        <f>SUM(FS10:FS11)</f>
        <v>4</v>
      </c>
      <c r="FT9" s="36">
        <f>SUM(FT10:FT11)</f>
        <v>0</v>
      </c>
      <c r="FU9" s="36"/>
      <c r="FV9" s="25"/>
      <c r="FW9" s="37">
        <f>SUM(FW10:FW11)</f>
        <v>1381829.04</v>
      </c>
      <c r="FX9" s="37"/>
      <c r="FY9" s="37"/>
      <c r="FZ9" s="36">
        <f>SUM(FZ10:FZ11)</f>
        <v>6</v>
      </c>
      <c r="GA9" s="36">
        <f>SUM(GA10:GA11)</f>
        <v>0</v>
      </c>
      <c r="GB9" s="36"/>
      <c r="GC9" s="25"/>
      <c r="GD9" s="37">
        <f>SUM(GD10:GD11)</f>
        <v>2132042.2800000003</v>
      </c>
      <c r="GE9" s="37"/>
      <c r="GF9" s="37"/>
      <c r="GG9" s="36">
        <f>SUM(GG10:GG11)</f>
        <v>2</v>
      </c>
      <c r="GH9" s="36">
        <f>SUM(GH10:GH11)</f>
        <v>0</v>
      </c>
      <c r="GI9" s="36"/>
      <c r="GJ9" s="25"/>
      <c r="GK9" s="37">
        <f>SUM(GK10:GK11)</f>
        <v>750213.24</v>
      </c>
      <c r="GL9" s="37"/>
      <c r="GM9" s="37"/>
      <c r="GN9" s="36">
        <f>SUM(GN10:GN11)</f>
        <v>4</v>
      </c>
      <c r="GO9" s="36">
        <f>SUM(GO10:GO11)</f>
        <v>0</v>
      </c>
      <c r="GP9" s="36"/>
      <c r="GQ9" s="25"/>
      <c r="GR9" s="37">
        <f>SUM(GR10:GR11)</f>
        <v>1381829.04</v>
      </c>
      <c r="GS9" s="37"/>
      <c r="GT9" s="37"/>
      <c r="GU9" s="36">
        <f>SUM(GU10:GU11)</f>
        <v>6</v>
      </c>
      <c r="GV9" s="36">
        <f>SUM(GV10:GV11)</f>
        <v>0</v>
      </c>
      <c r="GW9" s="36"/>
      <c r="GX9" s="25"/>
      <c r="GY9" s="37">
        <f>SUM(GY10:GY11)</f>
        <v>2132042.2800000003</v>
      </c>
      <c r="GZ9" s="37"/>
      <c r="HA9" s="37"/>
      <c r="HB9" s="36">
        <f>SUM(HB10:HB11)</f>
        <v>2</v>
      </c>
      <c r="HC9" s="36">
        <f>SUM(HC10:HC11)</f>
        <v>0</v>
      </c>
      <c r="HD9" s="36"/>
      <c r="HE9" s="25"/>
      <c r="HF9" s="37">
        <f>SUM(HF10:HF11)</f>
        <v>750213.24</v>
      </c>
      <c r="HG9" s="37"/>
      <c r="HH9" s="37"/>
      <c r="HI9" s="36">
        <f>SUM(HI10:HI11)</f>
        <v>4</v>
      </c>
      <c r="HJ9" s="36">
        <f>SUM(HJ10:HJ11)</f>
        <v>0</v>
      </c>
      <c r="HK9" s="36"/>
      <c r="HL9" s="25"/>
      <c r="HM9" s="37">
        <f>SUM(HM10:HM11)</f>
        <v>1381829.04</v>
      </c>
      <c r="HN9" s="37"/>
      <c r="HO9" s="37"/>
      <c r="HP9" s="36">
        <f>SUM(HP10:HP11)</f>
        <v>6</v>
      </c>
      <c r="HQ9" s="36">
        <f>SUM(HQ10:HQ11)</f>
        <v>0</v>
      </c>
      <c r="HR9" s="36"/>
      <c r="HS9" s="25"/>
      <c r="HT9" s="37">
        <f>SUM(HT10:HT11)</f>
        <v>2132042.2800000003</v>
      </c>
      <c r="HU9" s="37"/>
      <c r="HV9" s="37"/>
      <c r="HW9" s="36">
        <f>SUM(HW10:HW11)</f>
        <v>2</v>
      </c>
      <c r="HX9" s="36">
        <f>SUM(HX10:HX11)</f>
        <v>0</v>
      </c>
      <c r="HY9" s="36"/>
      <c r="HZ9" s="25"/>
      <c r="IA9" s="37">
        <f>SUM(IA10:IA11)</f>
        <v>750213.24</v>
      </c>
      <c r="IB9" s="37"/>
      <c r="IC9" s="37"/>
      <c r="ID9" s="36">
        <f>SUM(ID10:ID11)</f>
        <v>4</v>
      </c>
      <c r="IE9" s="36">
        <f>SUM(IE10:IE11)</f>
        <v>0</v>
      </c>
      <c r="IF9" s="36"/>
      <c r="IG9" s="25"/>
      <c r="IH9" s="37">
        <f>SUM(IH10:IH11)</f>
        <v>1381829.04</v>
      </c>
      <c r="II9" s="37"/>
      <c r="IJ9" s="37"/>
      <c r="IK9" s="36">
        <f>SUM(IK10:IK11)</f>
        <v>6</v>
      </c>
      <c r="IL9" s="36">
        <f>SUM(IL10:IL11)</f>
        <v>0</v>
      </c>
      <c r="IM9" s="36"/>
      <c r="IN9" s="25"/>
      <c r="IO9" s="37">
        <f>SUM(IO10:IO11)</f>
        <v>2132042.2800000003</v>
      </c>
      <c r="IP9" s="37"/>
      <c r="IQ9" s="37"/>
      <c r="IR9" s="36">
        <f>SUM(IR10:IR11)</f>
        <v>2</v>
      </c>
      <c r="IS9" s="36">
        <f>SUM(IS10:IS11)</f>
        <v>0</v>
      </c>
      <c r="IT9" s="36"/>
      <c r="IU9" s="25"/>
      <c r="IV9" s="37">
        <f>SUM(IV10:IV11)</f>
        <v>750213.24</v>
      </c>
      <c r="IW9" s="37"/>
      <c r="IX9" s="37"/>
      <c r="IY9" s="36">
        <f>SUM(IY10:IY11)</f>
        <v>4</v>
      </c>
      <c r="IZ9" s="36">
        <f>SUM(IZ10:IZ11)</f>
        <v>0</v>
      </c>
      <c r="JA9" s="36"/>
      <c r="JB9" s="25"/>
      <c r="JC9" s="37">
        <f>SUM(JC10:JC11)</f>
        <v>1381829.04</v>
      </c>
      <c r="JD9" s="36">
        <f>SUM(JD10:JD11)</f>
        <v>6</v>
      </c>
      <c r="JE9" s="36">
        <f>SUM(JE10:JE11)</f>
        <v>0</v>
      </c>
      <c r="JF9" s="36"/>
      <c r="JG9" s="25"/>
      <c r="JH9" s="37">
        <f>SUM(JH10:JH11)</f>
        <v>2132042.2800000003</v>
      </c>
      <c r="JI9" s="36">
        <f>SUM(JI10:JI11)</f>
        <v>32</v>
      </c>
      <c r="JJ9" s="36">
        <f>SUM(JJ10:JJ11)</f>
        <v>0</v>
      </c>
      <c r="JK9" s="25"/>
      <c r="JL9" s="37">
        <f>SUM(JL10:JL11)</f>
        <v>11173229.760000002</v>
      </c>
      <c r="JM9" s="36">
        <f>SUM(JM10:JM11)</f>
        <v>53</v>
      </c>
      <c r="JN9" s="36">
        <f>SUM(JN10:JN11)</f>
        <v>0</v>
      </c>
      <c r="JO9" s="25"/>
      <c r="JP9" s="37">
        <f>SUM(JP10:JP11)</f>
        <v>18220286.699999999</v>
      </c>
      <c r="JQ9" s="36">
        <f>SUM(JQ10:JQ11)</f>
        <v>85</v>
      </c>
      <c r="JR9" s="36">
        <f>SUM(JR10:JR11)</f>
        <v>0</v>
      </c>
      <c r="JS9" s="25"/>
      <c r="JT9" s="37">
        <f>SUM(JT10:JT11)</f>
        <v>29393516.460000001</v>
      </c>
      <c r="JV9" s="73">
        <f t="shared" si="83"/>
        <v>0</v>
      </c>
      <c r="JW9" s="73">
        <f t="shared" si="84"/>
        <v>0</v>
      </c>
      <c r="JX9" s="73">
        <f t="shared" si="85"/>
        <v>0</v>
      </c>
      <c r="JY9" s="80">
        <f t="shared" si="86"/>
        <v>0</v>
      </c>
      <c r="JZ9" s="73">
        <f t="shared" si="87"/>
        <v>0</v>
      </c>
      <c r="KA9" s="73">
        <f t="shared" si="88"/>
        <v>0</v>
      </c>
      <c r="KB9" s="73">
        <f t="shared" si="89"/>
        <v>0</v>
      </c>
      <c r="KC9" s="73">
        <f t="shared" si="90"/>
        <v>0</v>
      </c>
      <c r="KD9" s="73">
        <f t="shared" si="91"/>
        <v>0</v>
      </c>
      <c r="KE9" s="73">
        <f t="shared" si="92"/>
        <v>0</v>
      </c>
      <c r="KF9" s="73">
        <f t="shared" si="93"/>
        <v>0</v>
      </c>
      <c r="KG9" s="73">
        <f t="shared" si="94"/>
        <v>0</v>
      </c>
    </row>
    <row r="10" spans="1:293" ht="20.25" hidden="1" customHeight="1">
      <c r="A10" s="13">
        <v>110002</v>
      </c>
      <c r="B10" s="13" t="s">
        <v>39</v>
      </c>
      <c r="C10" s="13">
        <v>19</v>
      </c>
      <c r="D10" s="13" t="s">
        <v>68</v>
      </c>
      <c r="E10" s="14" t="s">
        <v>63</v>
      </c>
      <c r="F10" s="44" t="s">
        <v>64</v>
      </c>
      <c r="G10" s="50" t="s">
        <v>72</v>
      </c>
      <c r="H10" s="32">
        <v>375106.62</v>
      </c>
      <c r="I10" s="86">
        <v>25</v>
      </c>
      <c r="J10" s="86"/>
      <c r="K10" s="87"/>
      <c r="L10" s="88">
        <f t="shared" si="95"/>
        <v>9377665.5</v>
      </c>
      <c r="M10" s="86">
        <v>39</v>
      </c>
      <c r="N10" s="33"/>
      <c r="O10" s="24"/>
      <c r="P10" s="34">
        <f>ROUND(H10*M10,2)</f>
        <v>14629158.18</v>
      </c>
      <c r="Q10" s="33">
        <f>I10+M10</f>
        <v>64</v>
      </c>
      <c r="R10" s="33">
        <f>J10+N10</f>
        <v>0</v>
      </c>
      <c r="S10" s="24"/>
      <c r="T10" s="34">
        <f>L10+P10</f>
        <v>24006823.68</v>
      </c>
      <c r="U10" s="33">
        <f>ROUND($I$10/12,0)+1</f>
        <v>3</v>
      </c>
      <c r="V10" s="33">
        <f>ROUND(U10*($J$10/$I$10),0)</f>
        <v>0</v>
      </c>
      <c r="W10" s="33"/>
      <c r="X10" s="24"/>
      <c r="Y10" s="34">
        <f>ROUND(U10*$H$10,2)</f>
        <v>1125319.8600000001</v>
      </c>
      <c r="Z10" s="34"/>
      <c r="AA10" s="34"/>
      <c r="AB10" s="33">
        <f>ROUND($M$10/12,0)+1</f>
        <v>4</v>
      </c>
      <c r="AC10" s="33">
        <f>ROUND(AB10*($N$10/$M$10),0)</f>
        <v>0</v>
      </c>
      <c r="AD10" s="33"/>
      <c r="AE10" s="24"/>
      <c r="AF10" s="34">
        <f>ROUND(AB10*$H$10,2)</f>
        <v>1500426.48</v>
      </c>
      <c r="AG10" s="34"/>
      <c r="AH10" s="34"/>
      <c r="AI10" s="33">
        <f>U10+AB10</f>
        <v>7</v>
      </c>
      <c r="AJ10" s="33">
        <f>V10+AC10</f>
        <v>0</v>
      </c>
      <c r="AK10" s="33"/>
      <c r="AL10" s="24"/>
      <c r="AM10" s="34">
        <f>Y10+AF10</f>
        <v>2625746.34</v>
      </c>
      <c r="AN10" s="34"/>
      <c r="AO10" s="34"/>
      <c r="AP10" s="33">
        <f>ROUND($I$10/12,0)</f>
        <v>2</v>
      </c>
      <c r="AQ10" s="33">
        <f>ROUND(AP10*($J$10/$I$10),0)</f>
        <v>0</v>
      </c>
      <c r="AR10" s="33"/>
      <c r="AS10" s="24"/>
      <c r="AT10" s="34">
        <f>ROUND(AP10*$H$10,2)</f>
        <v>750213.24</v>
      </c>
      <c r="AU10" s="34"/>
      <c r="AV10" s="34"/>
      <c r="AW10" s="33">
        <f>ROUND($M$10/12,0)+1</f>
        <v>4</v>
      </c>
      <c r="AX10" s="33">
        <f>ROUND(AW10*($N$10/$M$10),0)</f>
        <v>0</v>
      </c>
      <c r="AY10" s="33"/>
      <c r="AZ10" s="24"/>
      <c r="BA10" s="34">
        <f>ROUND(AW10*$H$10,2)</f>
        <v>1500426.48</v>
      </c>
      <c r="BB10" s="34"/>
      <c r="BC10" s="34"/>
      <c r="BD10" s="33">
        <f t="shared" ref="BD10:BD11" si="135">AP10+AW10</f>
        <v>6</v>
      </c>
      <c r="BE10" s="33">
        <f t="shared" ref="BE10:BE11" si="136">AQ10+AX10</f>
        <v>0</v>
      </c>
      <c r="BF10" s="33"/>
      <c r="BG10" s="24"/>
      <c r="BH10" s="34">
        <f t="shared" ref="BH10:BH11" si="137">AT10+BA10</f>
        <v>2250639.7199999997</v>
      </c>
      <c r="BI10" s="34"/>
      <c r="BJ10" s="34"/>
      <c r="BK10" s="33">
        <f>ROUND($I$10/12,0)</f>
        <v>2</v>
      </c>
      <c r="BL10" s="33">
        <f>ROUND(BK10*($J$10/$I$10),0)</f>
        <v>0</v>
      </c>
      <c r="BM10" s="33"/>
      <c r="BN10" s="24"/>
      <c r="BO10" s="34">
        <f>ROUND(BK10*$H$10,2)</f>
        <v>750213.24</v>
      </c>
      <c r="BP10" s="34"/>
      <c r="BQ10" s="34"/>
      <c r="BR10" s="33">
        <f>ROUND($M$10/12,0)+1</f>
        <v>4</v>
      </c>
      <c r="BS10" s="33">
        <f>ROUND(BR10*($N$10/$M$10),0)</f>
        <v>0</v>
      </c>
      <c r="BT10" s="33"/>
      <c r="BU10" s="24"/>
      <c r="BV10" s="34">
        <f>ROUND(BR10*$H$10,2)</f>
        <v>1500426.48</v>
      </c>
      <c r="BW10" s="34"/>
      <c r="BX10" s="34"/>
      <c r="BY10" s="33">
        <f t="shared" ref="BY10:BY11" si="138">BK10+BR10</f>
        <v>6</v>
      </c>
      <c r="BZ10" s="33">
        <f t="shared" ref="BZ10:BZ11" si="139">BL10+BS10</f>
        <v>0</v>
      </c>
      <c r="CA10" s="33"/>
      <c r="CB10" s="24"/>
      <c r="CC10" s="34">
        <f t="shared" ref="CC10:CC11" si="140">BO10+BV10</f>
        <v>2250639.7199999997</v>
      </c>
      <c r="CD10" s="34"/>
      <c r="CE10" s="34"/>
      <c r="CF10" s="33">
        <f>ROUND($I$10/12,0)</f>
        <v>2</v>
      </c>
      <c r="CG10" s="33">
        <f>ROUND(CF10*($J$10/$I$10),0)</f>
        <v>0</v>
      </c>
      <c r="CH10" s="33"/>
      <c r="CI10" s="24"/>
      <c r="CJ10" s="34">
        <f>ROUND(CF10*$H$10,2)</f>
        <v>750213.24</v>
      </c>
      <c r="CK10" s="34"/>
      <c r="CL10" s="34"/>
      <c r="CM10" s="33">
        <f>ROUND($M$10/12,0)</f>
        <v>3</v>
      </c>
      <c r="CN10" s="33">
        <f>ROUND(CM10*($N$10/$M$10),0)</f>
        <v>0</v>
      </c>
      <c r="CO10" s="33"/>
      <c r="CP10" s="24"/>
      <c r="CQ10" s="34">
        <f>ROUND(CM10*$H$10,2)</f>
        <v>1125319.8600000001</v>
      </c>
      <c r="CR10" s="34"/>
      <c r="CS10" s="34"/>
      <c r="CT10" s="33">
        <f t="shared" ref="CT10:CT11" si="141">CF10+CM10</f>
        <v>5</v>
      </c>
      <c r="CU10" s="33">
        <f t="shared" ref="CU10:CU11" si="142">CG10+CN10</f>
        <v>0</v>
      </c>
      <c r="CV10" s="33"/>
      <c r="CW10" s="24"/>
      <c r="CX10" s="34">
        <f t="shared" ref="CX10:CX11" si="143">CJ10+CQ10</f>
        <v>1875533.1</v>
      </c>
      <c r="CY10" s="34"/>
      <c r="CZ10" s="34"/>
      <c r="DA10" s="33">
        <f>ROUND($I$10/12,0)</f>
        <v>2</v>
      </c>
      <c r="DB10" s="33">
        <f>ROUND(DA10*($J$10/$I$10),0)</f>
        <v>0</v>
      </c>
      <c r="DC10" s="33"/>
      <c r="DD10" s="24"/>
      <c r="DE10" s="34">
        <f>ROUND(DA10*$H$10,2)</f>
        <v>750213.24</v>
      </c>
      <c r="DF10" s="34"/>
      <c r="DG10" s="34"/>
      <c r="DH10" s="33">
        <f>ROUND($M$10/12,0)</f>
        <v>3</v>
      </c>
      <c r="DI10" s="33">
        <f>ROUND(DH10*($N$10/$M$10),0)</f>
        <v>0</v>
      </c>
      <c r="DJ10" s="33"/>
      <c r="DK10" s="24"/>
      <c r="DL10" s="34">
        <f>ROUND(DH10*$H$10,2)</f>
        <v>1125319.8600000001</v>
      </c>
      <c r="DM10" s="34"/>
      <c r="DN10" s="34"/>
      <c r="DO10" s="33">
        <f t="shared" ref="DO10:DO11" si="144">DA10+DH10</f>
        <v>5</v>
      </c>
      <c r="DP10" s="33">
        <f t="shared" ref="DP10:DP11" si="145">DB10+DI10</f>
        <v>0</v>
      </c>
      <c r="DQ10" s="33"/>
      <c r="DR10" s="24"/>
      <c r="DS10" s="34">
        <f t="shared" ref="DS10:DS11" si="146">DE10+DL10</f>
        <v>1875533.1</v>
      </c>
      <c r="DT10" s="34"/>
      <c r="DU10" s="34"/>
      <c r="DV10" s="33">
        <f>ROUND($I$10/12,0)</f>
        <v>2</v>
      </c>
      <c r="DW10" s="33">
        <f>ROUND(DV10*($J$10/$I$10),0)</f>
        <v>0</v>
      </c>
      <c r="DX10" s="33"/>
      <c r="DY10" s="24"/>
      <c r="DZ10" s="34">
        <f>ROUND(DV10*$H$10,2)</f>
        <v>750213.24</v>
      </c>
      <c r="EA10" s="34"/>
      <c r="EB10" s="34"/>
      <c r="EC10" s="33">
        <f>ROUND($M$10/12,0)</f>
        <v>3</v>
      </c>
      <c r="ED10" s="33">
        <f>ROUND(EC10*($N$10/$M$10),0)</f>
        <v>0</v>
      </c>
      <c r="EE10" s="33"/>
      <c r="EF10" s="24"/>
      <c r="EG10" s="34">
        <f>ROUND(EC10*$H$10,2)</f>
        <v>1125319.8600000001</v>
      </c>
      <c r="EH10" s="34"/>
      <c r="EI10" s="34"/>
      <c r="EJ10" s="33">
        <f t="shared" ref="EJ10:EJ11" si="147">DV10+EC10</f>
        <v>5</v>
      </c>
      <c r="EK10" s="33">
        <f t="shared" ref="EK10:EK11" si="148">DW10+ED10</f>
        <v>0</v>
      </c>
      <c r="EL10" s="33"/>
      <c r="EM10" s="24"/>
      <c r="EN10" s="34">
        <f t="shared" ref="EN10:EN11" si="149">DZ10+EG10</f>
        <v>1875533.1</v>
      </c>
      <c r="EO10" s="34"/>
      <c r="EP10" s="34"/>
      <c r="EQ10" s="33">
        <f>ROUND($I$10/12,0)</f>
        <v>2</v>
      </c>
      <c r="ER10" s="33">
        <f>ROUND(EQ10*($J$10/$I$10),0)</f>
        <v>0</v>
      </c>
      <c r="ES10" s="33"/>
      <c r="ET10" s="24"/>
      <c r="EU10" s="34">
        <f>ROUND(EQ10*$H$10,2)</f>
        <v>750213.24</v>
      </c>
      <c r="EV10" s="34"/>
      <c r="EW10" s="34"/>
      <c r="EX10" s="33">
        <f>ROUND($M$10/12,0)</f>
        <v>3</v>
      </c>
      <c r="EY10" s="33">
        <f>ROUND(EX10*($N$10/$M$10),0)</f>
        <v>0</v>
      </c>
      <c r="EZ10" s="33"/>
      <c r="FA10" s="24"/>
      <c r="FB10" s="34">
        <f>ROUND(EX10*$H$10,2)</f>
        <v>1125319.8600000001</v>
      </c>
      <c r="FC10" s="34"/>
      <c r="FD10" s="34"/>
      <c r="FE10" s="33">
        <f t="shared" ref="FE10:FE11" si="150">EQ10+EX10</f>
        <v>5</v>
      </c>
      <c r="FF10" s="33">
        <f t="shared" ref="FF10:FF11" si="151">ER10+EY10</f>
        <v>0</v>
      </c>
      <c r="FG10" s="33"/>
      <c r="FH10" s="24"/>
      <c r="FI10" s="34">
        <f t="shared" ref="FI10:FI11" si="152">EU10+FB10</f>
        <v>1875533.1</v>
      </c>
      <c r="FJ10" s="34"/>
      <c r="FK10" s="34"/>
      <c r="FL10" s="33">
        <f>ROUND($I$10/12,0)</f>
        <v>2</v>
      </c>
      <c r="FM10" s="33">
        <f>ROUND(FL10*($J$10/$I$10),0)</f>
        <v>0</v>
      </c>
      <c r="FN10" s="33"/>
      <c r="FO10" s="24"/>
      <c r="FP10" s="34">
        <f>ROUND(FL10*$H$10,2)</f>
        <v>750213.24</v>
      </c>
      <c r="FQ10" s="34"/>
      <c r="FR10" s="34"/>
      <c r="FS10" s="33">
        <f>ROUND($M$10/12,0)</f>
        <v>3</v>
      </c>
      <c r="FT10" s="33">
        <f>ROUND(FS10*($N$10/$M$10),0)</f>
        <v>0</v>
      </c>
      <c r="FU10" s="33"/>
      <c r="FV10" s="24"/>
      <c r="FW10" s="34">
        <f>ROUND(FS10*$H$10,2)</f>
        <v>1125319.8600000001</v>
      </c>
      <c r="FX10" s="34"/>
      <c r="FY10" s="34"/>
      <c r="FZ10" s="33">
        <f t="shared" ref="FZ10:FZ11" si="153">FL10+FS10</f>
        <v>5</v>
      </c>
      <c r="GA10" s="33">
        <f t="shared" ref="GA10:GA11" si="154">FM10+FT10</f>
        <v>0</v>
      </c>
      <c r="GB10" s="33"/>
      <c r="GC10" s="24"/>
      <c r="GD10" s="34">
        <f t="shared" ref="GD10:GD11" si="155">FP10+FW10</f>
        <v>1875533.1</v>
      </c>
      <c r="GE10" s="34"/>
      <c r="GF10" s="34"/>
      <c r="GG10" s="33">
        <f>ROUND($I$10/12,0)</f>
        <v>2</v>
      </c>
      <c r="GH10" s="33">
        <f>ROUND(GG10*($J$10/$I$10),0)</f>
        <v>0</v>
      </c>
      <c r="GI10" s="33"/>
      <c r="GJ10" s="24"/>
      <c r="GK10" s="34">
        <f>ROUND(GG10*$H$10,2)</f>
        <v>750213.24</v>
      </c>
      <c r="GL10" s="34"/>
      <c r="GM10" s="34"/>
      <c r="GN10" s="33">
        <f>ROUND($M$10/12,0)</f>
        <v>3</v>
      </c>
      <c r="GO10" s="33">
        <f>ROUND(GN10*($N$10/$M$10),0)</f>
        <v>0</v>
      </c>
      <c r="GP10" s="33"/>
      <c r="GQ10" s="24"/>
      <c r="GR10" s="34">
        <f>ROUND(GN10*$H$10,2)</f>
        <v>1125319.8600000001</v>
      </c>
      <c r="GS10" s="34"/>
      <c r="GT10" s="34"/>
      <c r="GU10" s="33">
        <f t="shared" ref="GU10:GU11" si="156">GG10+GN10</f>
        <v>5</v>
      </c>
      <c r="GV10" s="33">
        <f t="shared" ref="GV10:GV11" si="157">GH10+GO10</f>
        <v>0</v>
      </c>
      <c r="GW10" s="33"/>
      <c r="GX10" s="24"/>
      <c r="GY10" s="34">
        <f t="shared" ref="GY10:GY11" si="158">GK10+GR10</f>
        <v>1875533.1</v>
      </c>
      <c r="GZ10" s="34"/>
      <c r="HA10" s="34"/>
      <c r="HB10" s="33">
        <f>ROUND($I$10/12,0)</f>
        <v>2</v>
      </c>
      <c r="HC10" s="33">
        <f>ROUND(HB10*($J$10/$I$10),0)</f>
        <v>0</v>
      </c>
      <c r="HD10" s="33"/>
      <c r="HE10" s="24"/>
      <c r="HF10" s="34">
        <f>ROUND(HB10*$H$10,2)</f>
        <v>750213.24</v>
      </c>
      <c r="HG10" s="34"/>
      <c r="HH10" s="34"/>
      <c r="HI10" s="33">
        <f>ROUND($M$10/12,0)</f>
        <v>3</v>
      </c>
      <c r="HJ10" s="33">
        <f>ROUND(HI10*($N$10/$M$10),0)</f>
        <v>0</v>
      </c>
      <c r="HK10" s="33"/>
      <c r="HL10" s="24"/>
      <c r="HM10" s="34">
        <f>ROUND(HI10*$H$10,2)</f>
        <v>1125319.8600000001</v>
      </c>
      <c r="HN10" s="34"/>
      <c r="HO10" s="34"/>
      <c r="HP10" s="33">
        <f t="shared" ref="HP10:HP11" si="159">HB10+HI10</f>
        <v>5</v>
      </c>
      <c r="HQ10" s="33">
        <f t="shared" ref="HQ10:HQ11" si="160">HC10+HJ10</f>
        <v>0</v>
      </c>
      <c r="HR10" s="33"/>
      <c r="HS10" s="24"/>
      <c r="HT10" s="34">
        <f t="shared" ref="HT10:HT11" si="161">HF10+HM10</f>
        <v>1875533.1</v>
      </c>
      <c r="HU10" s="34"/>
      <c r="HV10" s="34"/>
      <c r="HW10" s="33">
        <f>ROUND($I$10/12,0)</f>
        <v>2</v>
      </c>
      <c r="HX10" s="33">
        <f>ROUND(HW10*($J$10/$I$10),0)</f>
        <v>0</v>
      </c>
      <c r="HY10" s="33"/>
      <c r="HZ10" s="24"/>
      <c r="IA10" s="34">
        <f>ROUND(HW10*$H$10,2)</f>
        <v>750213.24</v>
      </c>
      <c r="IB10" s="34"/>
      <c r="IC10" s="34"/>
      <c r="ID10" s="33">
        <f>ROUND($M$10/12,0)</f>
        <v>3</v>
      </c>
      <c r="IE10" s="33">
        <f>ROUND(ID10*($N$10/$M$10),0)</f>
        <v>0</v>
      </c>
      <c r="IF10" s="33"/>
      <c r="IG10" s="24"/>
      <c r="IH10" s="34">
        <f>ROUND(ID10*$H$10,2)</f>
        <v>1125319.8600000001</v>
      </c>
      <c r="II10" s="34"/>
      <c r="IJ10" s="34"/>
      <c r="IK10" s="33">
        <f t="shared" ref="IK10:IK11" si="162">HW10+ID10</f>
        <v>5</v>
      </c>
      <c r="IL10" s="33">
        <f t="shared" ref="IL10:IL11" si="163">HX10+IE10</f>
        <v>0</v>
      </c>
      <c r="IM10" s="33"/>
      <c r="IN10" s="24"/>
      <c r="IO10" s="34">
        <f t="shared" ref="IO10:IO11" si="164">IA10+IH10</f>
        <v>1875533.1</v>
      </c>
      <c r="IP10" s="34"/>
      <c r="IQ10" s="34"/>
      <c r="IR10" s="33">
        <f>ROUND($I$10/12,0)</f>
        <v>2</v>
      </c>
      <c r="IS10" s="33">
        <f>ROUND(IR10*($J$10/$I$10),0)</f>
        <v>0</v>
      </c>
      <c r="IT10" s="33"/>
      <c r="IU10" s="24"/>
      <c r="IV10" s="34">
        <f>ROUND(IR10*$H$10,2)</f>
        <v>750213.24</v>
      </c>
      <c r="IW10" s="34"/>
      <c r="IX10" s="34"/>
      <c r="IY10" s="33">
        <f>ROUND($M$10/12,0)</f>
        <v>3</v>
      </c>
      <c r="IZ10" s="33">
        <f>ROUND(IY10*($N$10/$M$10),0)</f>
        <v>0</v>
      </c>
      <c r="JA10" s="33"/>
      <c r="JB10" s="24"/>
      <c r="JC10" s="34">
        <f>ROUND(IY10*$H$10,2)</f>
        <v>1125319.8600000001</v>
      </c>
      <c r="JD10" s="33">
        <f t="shared" ref="JD10:JD11" si="165">IR10+IY10</f>
        <v>5</v>
      </c>
      <c r="JE10" s="33">
        <f t="shared" ref="JE10:JE11" si="166">IS10+IZ10</f>
        <v>0</v>
      </c>
      <c r="JF10" s="33"/>
      <c r="JG10" s="24"/>
      <c r="JH10" s="34">
        <f t="shared" ref="JH10:JH11" si="167">IV10+JC10</f>
        <v>1875533.1</v>
      </c>
      <c r="JI10" s="33">
        <f>U10+AP10+BK10+CF10+DA10+DV10+EQ10+FL10+GG10+HB10+HW10+IR10</f>
        <v>25</v>
      </c>
      <c r="JJ10" s="33">
        <f>V10+AQ10+BL10+CG10+DB10+DW10+ER10+FM10+GH10+HC10+HX10+IS10</f>
        <v>0</v>
      </c>
      <c r="JK10" s="33"/>
      <c r="JL10" s="34">
        <f>Y10+AT10+BO10+CJ10+DE10+DZ10+EU10+FP10+GK10+HF10+IA10+IV10</f>
        <v>9377665.5000000019</v>
      </c>
      <c r="JM10" s="33">
        <f t="shared" ref="JM10:JM11" si="168">AB10+AW10+BR10+CM10+DH10+EC10+EX10+FS10+GN10+HI10+ID10+IY10</f>
        <v>39</v>
      </c>
      <c r="JN10" s="33">
        <f t="shared" ref="JN10:JN11" si="169">AC10+AX10+BS10+CN10+DI10+ED10+EY10+FT10+GO10+HJ10+IE10+IZ10</f>
        <v>0</v>
      </c>
      <c r="JO10" s="33"/>
      <c r="JP10" s="34">
        <f t="shared" ref="JP10:JP11" si="170">AF10+BA10+BV10+CQ10+DL10+EG10+FB10+FW10+GR10+HM10+IH10+JC10</f>
        <v>14629158.179999998</v>
      </c>
      <c r="JQ10" s="33">
        <f t="shared" ref="JQ10:JQ11" si="171">JI10+JM10</f>
        <v>64</v>
      </c>
      <c r="JR10" s="33">
        <f t="shared" ref="JR10:JR11" si="172">JJ10+JN10</f>
        <v>0</v>
      </c>
      <c r="JS10" s="24"/>
      <c r="JT10" s="34">
        <f t="shared" ref="JT10:JT11" si="173">JL10+JP10</f>
        <v>24006823.68</v>
      </c>
      <c r="JV10" s="73">
        <f t="shared" si="83"/>
        <v>0</v>
      </c>
      <c r="JW10" s="73">
        <f t="shared" si="84"/>
        <v>0</v>
      </c>
      <c r="JX10" s="73">
        <f t="shared" si="85"/>
        <v>0</v>
      </c>
      <c r="JY10" s="80">
        <f t="shared" si="86"/>
        <v>0</v>
      </c>
      <c r="JZ10" s="73">
        <f t="shared" si="87"/>
        <v>0</v>
      </c>
      <c r="KA10" s="73">
        <f t="shared" si="88"/>
        <v>0</v>
      </c>
      <c r="KB10" s="73">
        <f t="shared" si="89"/>
        <v>0</v>
      </c>
      <c r="KC10" s="73">
        <f t="shared" si="90"/>
        <v>0</v>
      </c>
      <c r="KD10" s="73">
        <f t="shared" si="91"/>
        <v>0</v>
      </c>
      <c r="KE10" s="73">
        <f t="shared" si="92"/>
        <v>0</v>
      </c>
      <c r="KF10" s="73">
        <f t="shared" si="93"/>
        <v>0</v>
      </c>
      <c r="KG10" s="73">
        <f t="shared" si="94"/>
        <v>0</v>
      </c>
    </row>
    <row r="11" spans="1:293" ht="20.25" hidden="1" customHeight="1">
      <c r="A11" s="13">
        <v>110002</v>
      </c>
      <c r="B11" s="13" t="s">
        <v>39</v>
      </c>
      <c r="C11" s="13">
        <v>18</v>
      </c>
      <c r="D11" s="13" t="s">
        <v>69</v>
      </c>
      <c r="E11" s="14" t="s">
        <v>63</v>
      </c>
      <c r="F11" s="44" t="s">
        <v>65</v>
      </c>
      <c r="G11" s="50" t="s">
        <v>73</v>
      </c>
      <c r="H11" s="32">
        <v>256509.18</v>
      </c>
      <c r="I11" s="86">
        <v>7</v>
      </c>
      <c r="J11" s="86"/>
      <c r="K11" s="87"/>
      <c r="L11" s="88">
        <f t="shared" si="95"/>
        <v>1795564.26</v>
      </c>
      <c r="M11" s="86">
        <v>14</v>
      </c>
      <c r="N11" s="33"/>
      <c r="O11" s="24"/>
      <c r="P11" s="34">
        <f>ROUND(H11*M11,2)</f>
        <v>3591128.52</v>
      </c>
      <c r="Q11" s="33">
        <f>I11+M11</f>
        <v>21</v>
      </c>
      <c r="R11" s="33">
        <f>J11+N11</f>
        <v>0</v>
      </c>
      <c r="S11" s="24"/>
      <c r="T11" s="34">
        <f>L11+P11</f>
        <v>5386692.7800000003</v>
      </c>
      <c r="U11" s="33">
        <v>1</v>
      </c>
      <c r="V11" s="33">
        <f>ROUND(U11*($J$11/$I$11),0)</f>
        <v>0</v>
      </c>
      <c r="W11" s="33"/>
      <c r="X11" s="24"/>
      <c r="Y11" s="34">
        <f>ROUND(U11*$H$11,2)</f>
        <v>256509.18</v>
      </c>
      <c r="Z11" s="34"/>
      <c r="AA11" s="34"/>
      <c r="AB11" s="33">
        <f>ROUND($M$11/12,0)+1</f>
        <v>2</v>
      </c>
      <c r="AC11" s="33">
        <f>ROUND(AB11*($N$11/$M$11),0)</f>
        <v>0</v>
      </c>
      <c r="AD11" s="33"/>
      <c r="AE11" s="24"/>
      <c r="AF11" s="34">
        <f>ROUND(AB11*$H$11,2)</f>
        <v>513018.36</v>
      </c>
      <c r="AG11" s="34"/>
      <c r="AH11" s="34"/>
      <c r="AI11" s="33">
        <f>U11+AB11</f>
        <v>3</v>
      </c>
      <c r="AJ11" s="33">
        <f>V11+AC11</f>
        <v>0</v>
      </c>
      <c r="AK11" s="33"/>
      <c r="AL11" s="24"/>
      <c r="AM11" s="34">
        <f>Y11+AF11</f>
        <v>769527.54</v>
      </c>
      <c r="AN11" s="34"/>
      <c r="AO11" s="34"/>
      <c r="AP11" s="33">
        <v>1</v>
      </c>
      <c r="AQ11" s="33">
        <f>ROUND(AP11*($J$11/$I$11),0)</f>
        <v>0</v>
      </c>
      <c r="AR11" s="33"/>
      <c r="AS11" s="24"/>
      <c r="AT11" s="34">
        <f>ROUND(AP11*$H$11,2)</f>
        <v>256509.18</v>
      </c>
      <c r="AU11" s="34"/>
      <c r="AV11" s="34"/>
      <c r="AW11" s="33">
        <f>ROUND($M$11/12,0)+1</f>
        <v>2</v>
      </c>
      <c r="AX11" s="33">
        <f>ROUND(AW11*($N$11/$M$11),0)</f>
        <v>0</v>
      </c>
      <c r="AY11" s="33"/>
      <c r="AZ11" s="24"/>
      <c r="BA11" s="34">
        <f>ROUND(AW11*$H$11,2)</f>
        <v>513018.36</v>
      </c>
      <c r="BB11" s="34"/>
      <c r="BC11" s="34"/>
      <c r="BD11" s="33">
        <f t="shared" si="135"/>
        <v>3</v>
      </c>
      <c r="BE11" s="33">
        <f t="shared" si="136"/>
        <v>0</v>
      </c>
      <c r="BF11" s="33"/>
      <c r="BG11" s="24"/>
      <c r="BH11" s="34">
        <f t="shared" si="137"/>
        <v>769527.54</v>
      </c>
      <c r="BI11" s="34"/>
      <c r="BJ11" s="34"/>
      <c r="BK11" s="33">
        <v>1</v>
      </c>
      <c r="BL11" s="33">
        <f>ROUND(BK11*($J$11/$I$11),0)</f>
        <v>0</v>
      </c>
      <c r="BM11" s="33"/>
      <c r="BN11" s="24"/>
      <c r="BO11" s="34">
        <f>ROUND(BK11*$H$11,2)</f>
        <v>256509.18</v>
      </c>
      <c r="BP11" s="34"/>
      <c r="BQ11" s="34"/>
      <c r="BR11" s="33">
        <f>ROUND($M$11/12,0)</f>
        <v>1</v>
      </c>
      <c r="BS11" s="33">
        <f>ROUND(BR11*($N$11/$M$11),0)</f>
        <v>0</v>
      </c>
      <c r="BT11" s="33"/>
      <c r="BU11" s="24"/>
      <c r="BV11" s="34">
        <f>ROUND(BR11*$H$11,2)</f>
        <v>256509.18</v>
      </c>
      <c r="BW11" s="34"/>
      <c r="BX11" s="34"/>
      <c r="BY11" s="33">
        <f t="shared" si="138"/>
        <v>2</v>
      </c>
      <c r="BZ11" s="33">
        <f t="shared" si="139"/>
        <v>0</v>
      </c>
      <c r="CA11" s="33"/>
      <c r="CB11" s="24"/>
      <c r="CC11" s="34">
        <f t="shared" si="140"/>
        <v>513018.36</v>
      </c>
      <c r="CD11" s="34"/>
      <c r="CE11" s="34"/>
      <c r="CF11" s="33">
        <v>1</v>
      </c>
      <c r="CG11" s="33">
        <f>ROUND(CF11*($J$11/$I$11),0)</f>
        <v>0</v>
      </c>
      <c r="CH11" s="33"/>
      <c r="CI11" s="24"/>
      <c r="CJ11" s="34">
        <f>ROUND(CF11*$H$11,2)</f>
        <v>256509.18</v>
      </c>
      <c r="CK11" s="34"/>
      <c r="CL11" s="34"/>
      <c r="CM11" s="33">
        <f>ROUND($M$11/12,0)</f>
        <v>1</v>
      </c>
      <c r="CN11" s="33">
        <f>ROUND(CM11*($N$11/$M$11),0)</f>
        <v>0</v>
      </c>
      <c r="CO11" s="33"/>
      <c r="CP11" s="24"/>
      <c r="CQ11" s="34">
        <f>ROUND(CM11*$H$11,2)</f>
        <v>256509.18</v>
      </c>
      <c r="CR11" s="34"/>
      <c r="CS11" s="34"/>
      <c r="CT11" s="33">
        <f t="shared" si="141"/>
        <v>2</v>
      </c>
      <c r="CU11" s="33">
        <f t="shared" si="142"/>
        <v>0</v>
      </c>
      <c r="CV11" s="33"/>
      <c r="CW11" s="24"/>
      <c r="CX11" s="34">
        <f t="shared" si="143"/>
        <v>513018.36</v>
      </c>
      <c r="CY11" s="34"/>
      <c r="CZ11" s="34"/>
      <c r="DA11" s="33">
        <v>1</v>
      </c>
      <c r="DB11" s="33">
        <f>ROUND(DA11*($J$11/$I$11),0)</f>
        <v>0</v>
      </c>
      <c r="DC11" s="33"/>
      <c r="DD11" s="24"/>
      <c r="DE11" s="34">
        <f>ROUND(DA11*$H$11,2)</f>
        <v>256509.18</v>
      </c>
      <c r="DF11" s="34"/>
      <c r="DG11" s="34"/>
      <c r="DH11" s="33">
        <f>ROUND($M$11/12,0)</f>
        <v>1</v>
      </c>
      <c r="DI11" s="33">
        <f>ROUND(DH11*($N$11/$M$11),0)</f>
        <v>0</v>
      </c>
      <c r="DJ11" s="33"/>
      <c r="DK11" s="24"/>
      <c r="DL11" s="34">
        <f>ROUND(DH11*$H$11,2)</f>
        <v>256509.18</v>
      </c>
      <c r="DM11" s="34"/>
      <c r="DN11" s="34"/>
      <c r="DO11" s="33">
        <f t="shared" si="144"/>
        <v>2</v>
      </c>
      <c r="DP11" s="33">
        <f t="shared" si="145"/>
        <v>0</v>
      </c>
      <c r="DQ11" s="33"/>
      <c r="DR11" s="24"/>
      <c r="DS11" s="34">
        <f t="shared" si="146"/>
        <v>513018.36</v>
      </c>
      <c r="DT11" s="34"/>
      <c r="DU11" s="34"/>
      <c r="DV11" s="33">
        <v>1</v>
      </c>
      <c r="DW11" s="33">
        <f>ROUND(DV11*($J$11/$I$11),0)</f>
        <v>0</v>
      </c>
      <c r="DX11" s="33"/>
      <c r="DY11" s="24"/>
      <c r="DZ11" s="34">
        <f>ROUND(DV11*$H$11,2)</f>
        <v>256509.18</v>
      </c>
      <c r="EA11" s="34"/>
      <c r="EB11" s="34"/>
      <c r="EC11" s="33">
        <f>ROUND($M$11/12,0)</f>
        <v>1</v>
      </c>
      <c r="ED11" s="33">
        <f>ROUND(EC11*($N$11/$M$11),0)</f>
        <v>0</v>
      </c>
      <c r="EE11" s="33"/>
      <c r="EF11" s="24"/>
      <c r="EG11" s="34">
        <f>ROUND(EC11*$H$11,2)</f>
        <v>256509.18</v>
      </c>
      <c r="EH11" s="34"/>
      <c r="EI11" s="34"/>
      <c r="EJ11" s="33">
        <f t="shared" si="147"/>
        <v>2</v>
      </c>
      <c r="EK11" s="33">
        <f t="shared" si="148"/>
        <v>0</v>
      </c>
      <c r="EL11" s="33"/>
      <c r="EM11" s="24"/>
      <c r="EN11" s="34">
        <f t="shared" si="149"/>
        <v>513018.36</v>
      </c>
      <c r="EO11" s="34"/>
      <c r="EP11" s="34"/>
      <c r="EQ11" s="33">
        <v>1</v>
      </c>
      <c r="ER11" s="33">
        <f>ROUND(EQ11*($J$11/$I$11),0)</f>
        <v>0</v>
      </c>
      <c r="ES11" s="33"/>
      <c r="ET11" s="24"/>
      <c r="EU11" s="34">
        <f>ROUND(EQ11*$H$11,2)</f>
        <v>256509.18</v>
      </c>
      <c r="EV11" s="34"/>
      <c r="EW11" s="34"/>
      <c r="EX11" s="33">
        <f>ROUND($M$11/12,0)</f>
        <v>1</v>
      </c>
      <c r="EY11" s="33">
        <f>ROUND(EX11*($N$11/$M$11),0)</f>
        <v>0</v>
      </c>
      <c r="EZ11" s="33"/>
      <c r="FA11" s="24"/>
      <c r="FB11" s="34">
        <f>ROUND(EX11*$H$11,2)</f>
        <v>256509.18</v>
      </c>
      <c r="FC11" s="34"/>
      <c r="FD11" s="34"/>
      <c r="FE11" s="33">
        <f t="shared" si="150"/>
        <v>2</v>
      </c>
      <c r="FF11" s="33">
        <f t="shared" si="151"/>
        <v>0</v>
      </c>
      <c r="FG11" s="33"/>
      <c r="FH11" s="24"/>
      <c r="FI11" s="34">
        <f t="shared" si="152"/>
        <v>513018.36</v>
      </c>
      <c r="FJ11" s="34"/>
      <c r="FK11" s="34"/>
      <c r="FL11" s="33"/>
      <c r="FM11" s="33">
        <f>ROUND(FL11*($J$11/$I$11),0)</f>
        <v>0</v>
      </c>
      <c r="FN11" s="33"/>
      <c r="FO11" s="24"/>
      <c r="FP11" s="34">
        <f>ROUND(FL11*$H$11,2)</f>
        <v>0</v>
      </c>
      <c r="FQ11" s="34"/>
      <c r="FR11" s="34"/>
      <c r="FS11" s="33">
        <f>ROUND($M$11/12,0)</f>
        <v>1</v>
      </c>
      <c r="FT11" s="33">
        <f>ROUND(FS11*($N$11/$M$11),0)</f>
        <v>0</v>
      </c>
      <c r="FU11" s="33"/>
      <c r="FV11" s="24"/>
      <c r="FW11" s="34">
        <f>ROUND(FS11*$H$11,2)</f>
        <v>256509.18</v>
      </c>
      <c r="FX11" s="34"/>
      <c r="FY11" s="34"/>
      <c r="FZ11" s="33">
        <f t="shared" si="153"/>
        <v>1</v>
      </c>
      <c r="GA11" s="33">
        <f t="shared" si="154"/>
        <v>0</v>
      </c>
      <c r="GB11" s="33"/>
      <c r="GC11" s="24"/>
      <c r="GD11" s="34">
        <f t="shared" si="155"/>
        <v>256509.18</v>
      </c>
      <c r="GE11" s="34"/>
      <c r="GF11" s="34"/>
      <c r="GG11" s="33"/>
      <c r="GH11" s="33">
        <f>ROUND(GG11*($J$11/$I$11),0)</f>
        <v>0</v>
      </c>
      <c r="GI11" s="33"/>
      <c r="GJ11" s="24"/>
      <c r="GK11" s="34">
        <f>ROUND(GG11*$H$11,2)</f>
        <v>0</v>
      </c>
      <c r="GL11" s="34"/>
      <c r="GM11" s="34"/>
      <c r="GN11" s="33">
        <f>ROUND($M$11/12,0)</f>
        <v>1</v>
      </c>
      <c r="GO11" s="33">
        <f>ROUND(GN11*($N$11/$M$11),0)</f>
        <v>0</v>
      </c>
      <c r="GP11" s="33"/>
      <c r="GQ11" s="24"/>
      <c r="GR11" s="34">
        <f>ROUND(GN11*$H$11,2)</f>
        <v>256509.18</v>
      </c>
      <c r="GS11" s="34"/>
      <c r="GT11" s="34"/>
      <c r="GU11" s="33">
        <f t="shared" si="156"/>
        <v>1</v>
      </c>
      <c r="GV11" s="33">
        <f t="shared" si="157"/>
        <v>0</v>
      </c>
      <c r="GW11" s="33"/>
      <c r="GX11" s="24"/>
      <c r="GY11" s="34">
        <f t="shared" si="158"/>
        <v>256509.18</v>
      </c>
      <c r="GZ11" s="34"/>
      <c r="HA11" s="34"/>
      <c r="HB11" s="33"/>
      <c r="HC11" s="33">
        <f>ROUND(HB11*($J$11/$I$11),0)</f>
        <v>0</v>
      </c>
      <c r="HD11" s="33"/>
      <c r="HE11" s="24"/>
      <c r="HF11" s="34">
        <f>ROUND(HB11*$H$11,2)</f>
        <v>0</v>
      </c>
      <c r="HG11" s="34"/>
      <c r="HH11" s="34"/>
      <c r="HI11" s="33">
        <f>ROUND($M$11/12,0)</f>
        <v>1</v>
      </c>
      <c r="HJ11" s="33">
        <f>ROUND(HI11*($N$11/$M$11),0)</f>
        <v>0</v>
      </c>
      <c r="HK11" s="33"/>
      <c r="HL11" s="24"/>
      <c r="HM11" s="34">
        <f>ROUND(HI11*$H$11,2)</f>
        <v>256509.18</v>
      </c>
      <c r="HN11" s="34"/>
      <c r="HO11" s="34"/>
      <c r="HP11" s="33">
        <f t="shared" si="159"/>
        <v>1</v>
      </c>
      <c r="HQ11" s="33">
        <f t="shared" si="160"/>
        <v>0</v>
      </c>
      <c r="HR11" s="33"/>
      <c r="HS11" s="24"/>
      <c r="HT11" s="34">
        <f t="shared" si="161"/>
        <v>256509.18</v>
      </c>
      <c r="HU11" s="34"/>
      <c r="HV11" s="34"/>
      <c r="HW11" s="33"/>
      <c r="HX11" s="33">
        <f>ROUND(HW11*($J$11/$I$11),0)</f>
        <v>0</v>
      </c>
      <c r="HY11" s="33"/>
      <c r="HZ11" s="24"/>
      <c r="IA11" s="34">
        <f>ROUND(HW11*$H$11,2)</f>
        <v>0</v>
      </c>
      <c r="IB11" s="34"/>
      <c r="IC11" s="34"/>
      <c r="ID11" s="33">
        <f>ROUND($M$11/12,0)</f>
        <v>1</v>
      </c>
      <c r="IE11" s="33">
        <f>ROUND(ID11*($N$11/$M$11),0)</f>
        <v>0</v>
      </c>
      <c r="IF11" s="33"/>
      <c r="IG11" s="24"/>
      <c r="IH11" s="34">
        <f>ROUND(ID11*$H$11,2)</f>
        <v>256509.18</v>
      </c>
      <c r="II11" s="34"/>
      <c r="IJ11" s="34"/>
      <c r="IK11" s="33">
        <f t="shared" si="162"/>
        <v>1</v>
      </c>
      <c r="IL11" s="33">
        <f t="shared" si="163"/>
        <v>0</v>
      </c>
      <c r="IM11" s="33"/>
      <c r="IN11" s="24"/>
      <c r="IO11" s="34">
        <f t="shared" si="164"/>
        <v>256509.18</v>
      </c>
      <c r="IP11" s="34"/>
      <c r="IQ11" s="34"/>
      <c r="IR11" s="33"/>
      <c r="IS11" s="33">
        <f>ROUND(IR11*($J$11/$I$11),0)</f>
        <v>0</v>
      </c>
      <c r="IT11" s="33"/>
      <c r="IU11" s="24"/>
      <c r="IV11" s="34">
        <f>ROUND(IR11*$H$11,2)</f>
        <v>0</v>
      </c>
      <c r="IW11" s="34"/>
      <c r="IX11" s="34"/>
      <c r="IY11" s="33">
        <f>ROUND($M$11/12,0)</f>
        <v>1</v>
      </c>
      <c r="IZ11" s="33">
        <f>ROUND(IY11*($N$11/$M$11),0)</f>
        <v>0</v>
      </c>
      <c r="JA11" s="33"/>
      <c r="JB11" s="24"/>
      <c r="JC11" s="34">
        <f>ROUND(IY11*$H$11,2)</f>
        <v>256509.18</v>
      </c>
      <c r="JD11" s="33">
        <f t="shared" si="165"/>
        <v>1</v>
      </c>
      <c r="JE11" s="33">
        <f t="shared" si="166"/>
        <v>0</v>
      </c>
      <c r="JF11" s="33"/>
      <c r="JG11" s="24"/>
      <c r="JH11" s="34">
        <f t="shared" si="167"/>
        <v>256509.18</v>
      </c>
      <c r="JI11" s="33">
        <f>U11+AP11+BK11+CF11+DA11+DV11+EQ11+FL11+GG11+HB11+HW11+IR11</f>
        <v>7</v>
      </c>
      <c r="JJ11" s="33">
        <f>V11+AQ11+BL11+CG11+DB11+DW11+ER11+FM11+GH11+HC11+HX11+IS11</f>
        <v>0</v>
      </c>
      <c r="JK11" s="33"/>
      <c r="JL11" s="34">
        <f>Y11+AT11+BO11+CJ11+DE11+DZ11+EU11+FP11+GK11+HF11+IA11+IV11</f>
        <v>1795564.2599999998</v>
      </c>
      <c r="JM11" s="33">
        <f t="shared" si="168"/>
        <v>14</v>
      </c>
      <c r="JN11" s="33">
        <f t="shared" si="169"/>
        <v>0</v>
      </c>
      <c r="JO11" s="33"/>
      <c r="JP11" s="34">
        <f t="shared" si="170"/>
        <v>3591128.5200000005</v>
      </c>
      <c r="JQ11" s="33">
        <f t="shared" si="171"/>
        <v>21</v>
      </c>
      <c r="JR11" s="33">
        <f t="shared" si="172"/>
        <v>0</v>
      </c>
      <c r="JS11" s="24"/>
      <c r="JT11" s="34">
        <f t="shared" si="173"/>
        <v>5386692.7800000003</v>
      </c>
      <c r="JV11" s="73">
        <f t="shared" si="83"/>
        <v>0</v>
      </c>
      <c r="JW11" s="73">
        <f t="shared" si="84"/>
        <v>0</v>
      </c>
      <c r="JX11" s="73">
        <f t="shared" si="85"/>
        <v>0</v>
      </c>
      <c r="JY11" s="80">
        <f t="shared" si="86"/>
        <v>0</v>
      </c>
      <c r="JZ11" s="73">
        <f t="shared" si="87"/>
        <v>0</v>
      </c>
      <c r="KA11" s="73">
        <f t="shared" si="88"/>
        <v>0</v>
      </c>
      <c r="KB11" s="73">
        <f t="shared" si="89"/>
        <v>0</v>
      </c>
      <c r="KC11" s="73">
        <f t="shared" si="90"/>
        <v>0</v>
      </c>
      <c r="KD11" s="73">
        <f t="shared" si="91"/>
        <v>0</v>
      </c>
      <c r="KE11" s="73">
        <f t="shared" si="92"/>
        <v>0</v>
      </c>
      <c r="KF11" s="73">
        <f t="shared" si="93"/>
        <v>0</v>
      </c>
      <c r="KG11" s="73">
        <f t="shared" si="94"/>
        <v>0</v>
      </c>
    </row>
    <row r="12" spans="1:293" s="28" customFormat="1" ht="20.25" customHeight="1">
      <c r="A12" s="29">
        <v>110004</v>
      </c>
      <c r="B12" s="29" t="s">
        <v>49</v>
      </c>
      <c r="C12" s="29"/>
      <c r="D12" s="29"/>
      <c r="E12" s="29"/>
      <c r="F12" s="42"/>
      <c r="G12" s="42"/>
      <c r="H12" s="38"/>
      <c r="I12" s="31">
        <f>I13</f>
        <v>39</v>
      </c>
      <c r="J12" s="31">
        <f>J13</f>
        <v>0</v>
      </c>
      <c r="K12" s="31"/>
      <c r="L12" s="27">
        <f>L13</f>
        <v>5717823.5399999991</v>
      </c>
      <c r="M12" s="31">
        <f>M13</f>
        <v>36</v>
      </c>
      <c r="N12" s="31">
        <f>N13</f>
        <v>0</v>
      </c>
      <c r="O12" s="31"/>
      <c r="P12" s="27">
        <f>P13</f>
        <v>5260675.8599999994</v>
      </c>
      <c r="Q12" s="31">
        <f>Q13</f>
        <v>75</v>
      </c>
      <c r="R12" s="31">
        <f>R13</f>
        <v>0</v>
      </c>
      <c r="S12" s="31"/>
      <c r="T12" s="27">
        <f>T13</f>
        <v>10978499.4</v>
      </c>
      <c r="U12" s="31">
        <f>U13</f>
        <v>5</v>
      </c>
      <c r="V12" s="31">
        <f>V13</f>
        <v>0</v>
      </c>
      <c r="W12" s="31"/>
      <c r="X12" s="31"/>
      <c r="Y12" s="27">
        <f>Y13</f>
        <v>726897.82</v>
      </c>
      <c r="Z12" s="27"/>
      <c r="AA12" s="27"/>
      <c r="AB12" s="31">
        <f>AB13</f>
        <v>5</v>
      </c>
      <c r="AC12" s="31">
        <f>AC13</f>
        <v>0</v>
      </c>
      <c r="AD12" s="31"/>
      <c r="AE12" s="31"/>
      <c r="AF12" s="27">
        <f>AF13</f>
        <v>726897.82</v>
      </c>
      <c r="AG12" s="27"/>
      <c r="AH12" s="27"/>
      <c r="AI12" s="31">
        <f>AI13</f>
        <v>10</v>
      </c>
      <c r="AJ12" s="31">
        <f>AJ13</f>
        <v>0</v>
      </c>
      <c r="AK12" s="31"/>
      <c r="AL12" s="31"/>
      <c r="AM12" s="27">
        <f>AM13</f>
        <v>1453795.64</v>
      </c>
      <c r="AN12" s="27"/>
      <c r="AO12" s="27"/>
      <c r="AP12" s="31">
        <f>AP13</f>
        <v>4</v>
      </c>
      <c r="AQ12" s="31">
        <f>AQ13</f>
        <v>0</v>
      </c>
      <c r="AR12" s="31"/>
      <c r="AS12" s="31"/>
      <c r="AT12" s="27">
        <f>AT13</f>
        <v>584519.54</v>
      </c>
      <c r="AU12" s="27"/>
      <c r="AV12" s="27"/>
      <c r="AW12" s="31">
        <f>AW13</f>
        <v>5</v>
      </c>
      <c r="AX12" s="31">
        <f>AX13</f>
        <v>0</v>
      </c>
      <c r="AY12" s="31"/>
      <c r="AZ12" s="31"/>
      <c r="BA12" s="27">
        <f>BA13</f>
        <v>726897.82</v>
      </c>
      <c r="BB12" s="27"/>
      <c r="BC12" s="27"/>
      <c r="BD12" s="31">
        <f>BD13</f>
        <v>9</v>
      </c>
      <c r="BE12" s="31">
        <f>BE13</f>
        <v>0</v>
      </c>
      <c r="BF12" s="31"/>
      <c r="BG12" s="31"/>
      <c r="BH12" s="27">
        <f>BH13</f>
        <v>1311417.3599999999</v>
      </c>
      <c r="BI12" s="27"/>
      <c r="BJ12" s="27"/>
      <c r="BK12" s="31">
        <f>BK13</f>
        <v>4</v>
      </c>
      <c r="BL12" s="31">
        <f>BL13</f>
        <v>0</v>
      </c>
      <c r="BM12" s="31"/>
      <c r="BN12" s="31"/>
      <c r="BO12" s="27">
        <f>BO13</f>
        <v>584519.54</v>
      </c>
      <c r="BP12" s="27"/>
      <c r="BQ12" s="27"/>
      <c r="BR12" s="31">
        <f>BR13</f>
        <v>5</v>
      </c>
      <c r="BS12" s="31">
        <f>BS13</f>
        <v>0</v>
      </c>
      <c r="BT12" s="31"/>
      <c r="BU12" s="31"/>
      <c r="BV12" s="27">
        <f>BV13</f>
        <v>726897.82</v>
      </c>
      <c r="BW12" s="27"/>
      <c r="BX12" s="27"/>
      <c r="BY12" s="31">
        <f>BY13</f>
        <v>9</v>
      </c>
      <c r="BZ12" s="31">
        <f>BZ13</f>
        <v>0</v>
      </c>
      <c r="CA12" s="31"/>
      <c r="CB12" s="31"/>
      <c r="CC12" s="27">
        <f>CC13</f>
        <v>1311417.3599999999</v>
      </c>
      <c r="CD12" s="27"/>
      <c r="CE12" s="27"/>
      <c r="CF12" s="31">
        <f>CF13</f>
        <v>4</v>
      </c>
      <c r="CG12" s="31">
        <f>CG13</f>
        <v>0</v>
      </c>
      <c r="CH12" s="31"/>
      <c r="CI12" s="31"/>
      <c r="CJ12" s="27">
        <f>CJ13</f>
        <v>584519.54</v>
      </c>
      <c r="CK12" s="27"/>
      <c r="CL12" s="27"/>
      <c r="CM12" s="31">
        <f>CM13</f>
        <v>5</v>
      </c>
      <c r="CN12" s="31">
        <f>CN13</f>
        <v>0</v>
      </c>
      <c r="CO12" s="31"/>
      <c r="CP12" s="31"/>
      <c r="CQ12" s="27">
        <f>CQ13</f>
        <v>726897.82</v>
      </c>
      <c r="CR12" s="27"/>
      <c r="CS12" s="27"/>
      <c r="CT12" s="31">
        <f>CT13</f>
        <v>9</v>
      </c>
      <c r="CU12" s="31">
        <f>CU13</f>
        <v>0</v>
      </c>
      <c r="CV12" s="31"/>
      <c r="CW12" s="31"/>
      <c r="CX12" s="27">
        <f>CX13</f>
        <v>1311417.3599999999</v>
      </c>
      <c r="CY12" s="27"/>
      <c r="CZ12" s="27"/>
      <c r="DA12" s="31">
        <f>DA13</f>
        <v>4</v>
      </c>
      <c r="DB12" s="31">
        <f>DB13</f>
        <v>0</v>
      </c>
      <c r="DC12" s="31"/>
      <c r="DD12" s="31"/>
      <c r="DE12" s="27">
        <f>DE13</f>
        <v>584519.54</v>
      </c>
      <c r="DF12" s="27"/>
      <c r="DG12" s="27"/>
      <c r="DH12" s="31">
        <f>DH13</f>
        <v>3</v>
      </c>
      <c r="DI12" s="31">
        <f>DI13</f>
        <v>0</v>
      </c>
      <c r="DJ12" s="31"/>
      <c r="DK12" s="31"/>
      <c r="DL12" s="27">
        <f>DL13</f>
        <v>442141.26</v>
      </c>
      <c r="DM12" s="27"/>
      <c r="DN12" s="27"/>
      <c r="DO12" s="31">
        <f>DO13</f>
        <v>7</v>
      </c>
      <c r="DP12" s="31">
        <f>DP13</f>
        <v>0</v>
      </c>
      <c r="DQ12" s="31"/>
      <c r="DR12" s="31"/>
      <c r="DS12" s="27">
        <f>DS13</f>
        <v>1026660.7999999999</v>
      </c>
      <c r="DT12" s="27"/>
      <c r="DU12" s="27"/>
      <c r="DV12" s="31">
        <f>DV13</f>
        <v>3</v>
      </c>
      <c r="DW12" s="31">
        <f>DW13</f>
        <v>0</v>
      </c>
      <c r="DX12" s="31"/>
      <c r="DY12" s="31"/>
      <c r="DZ12" s="27">
        <f>DZ13</f>
        <v>442141.26</v>
      </c>
      <c r="EA12" s="27"/>
      <c r="EB12" s="27"/>
      <c r="EC12" s="31">
        <f>EC13</f>
        <v>3</v>
      </c>
      <c r="ED12" s="31">
        <f>ED13</f>
        <v>0</v>
      </c>
      <c r="EE12" s="31"/>
      <c r="EF12" s="31"/>
      <c r="EG12" s="27">
        <f>EG13</f>
        <v>442141.26</v>
      </c>
      <c r="EH12" s="27"/>
      <c r="EI12" s="27"/>
      <c r="EJ12" s="31">
        <f>EJ13</f>
        <v>6</v>
      </c>
      <c r="EK12" s="31">
        <f>EK13</f>
        <v>0</v>
      </c>
      <c r="EL12" s="31"/>
      <c r="EM12" s="31"/>
      <c r="EN12" s="27">
        <f>EN13</f>
        <v>884282.52</v>
      </c>
      <c r="EO12" s="27"/>
      <c r="EP12" s="27"/>
      <c r="EQ12" s="31">
        <f>EQ13</f>
        <v>3</v>
      </c>
      <c r="ER12" s="31">
        <f>ER13</f>
        <v>0</v>
      </c>
      <c r="ES12" s="31"/>
      <c r="ET12" s="31"/>
      <c r="EU12" s="27">
        <f>EU13</f>
        <v>442141.26</v>
      </c>
      <c r="EV12" s="27"/>
      <c r="EW12" s="27"/>
      <c r="EX12" s="31">
        <f>EX13</f>
        <v>2</v>
      </c>
      <c r="EY12" s="31">
        <f>EY13</f>
        <v>0</v>
      </c>
      <c r="EZ12" s="31"/>
      <c r="FA12" s="31"/>
      <c r="FB12" s="27">
        <f>FB13</f>
        <v>292259.77</v>
      </c>
      <c r="FC12" s="27"/>
      <c r="FD12" s="27"/>
      <c r="FE12" s="31">
        <f>FE13</f>
        <v>5</v>
      </c>
      <c r="FF12" s="31">
        <f>FF13</f>
        <v>0</v>
      </c>
      <c r="FG12" s="31"/>
      <c r="FH12" s="31"/>
      <c r="FI12" s="27">
        <f>FI13</f>
        <v>734401.03</v>
      </c>
      <c r="FJ12" s="27"/>
      <c r="FK12" s="27"/>
      <c r="FL12" s="31">
        <f>FL13</f>
        <v>3</v>
      </c>
      <c r="FM12" s="31">
        <f>FM13</f>
        <v>0</v>
      </c>
      <c r="FN12" s="31"/>
      <c r="FO12" s="31"/>
      <c r="FP12" s="27">
        <f>FP13</f>
        <v>442141.26</v>
      </c>
      <c r="FQ12" s="27"/>
      <c r="FR12" s="27"/>
      <c r="FS12" s="31">
        <f>FS13</f>
        <v>2</v>
      </c>
      <c r="FT12" s="31">
        <f>FT13</f>
        <v>0</v>
      </c>
      <c r="FU12" s="31"/>
      <c r="FV12" s="31"/>
      <c r="FW12" s="27">
        <f>FW13</f>
        <v>292259.77</v>
      </c>
      <c r="FX12" s="27"/>
      <c r="FY12" s="27"/>
      <c r="FZ12" s="31">
        <f>FZ13</f>
        <v>5</v>
      </c>
      <c r="GA12" s="31">
        <f>GA13</f>
        <v>0</v>
      </c>
      <c r="GB12" s="31"/>
      <c r="GC12" s="31"/>
      <c r="GD12" s="27">
        <f>GD13</f>
        <v>734401.03</v>
      </c>
      <c r="GE12" s="27"/>
      <c r="GF12" s="27"/>
      <c r="GG12" s="31">
        <f>GG13</f>
        <v>3</v>
      </c>
      <c r="GH12" s="31">
        <f>GH13</f>
        <v>0</v>
      </c>
      <c r="GI12" s="31"/>
      <c r="GJ12" s="31"/>
      <c r="GK12" s="27">
        <f>GK13</f>
        <v>442141.26</v>
      </c>
      <c r="GL12" s="27"/>
      <c r="GM12" s="27"/>
      <c r="GN12" s="31">
        <f>GN13</f>
        <v>2</v>
      </c>
      <c r="GO12" s="31">
        <f>GO13</f>
        <v>0</v>
      </c>
      <c r="GP12" s="31"/>
      <c r="GQ12" s="31"/>
      <c r="GR12" s="27">
        <f>GR13</f>
        <v>292259.77</v>
      </c>
      <c r="GS12" s="27"/>
      <c r="GT12" s="27"/>
      <c r="GU12" s="31">
        <f>GU13</f>
        <v>5</v>
      </c>
      <c r="GV12" s="31">
        <f>GV13</f>
        <v>0</v>
      </c>
      <c r="GW12" s="31"/>
      <c r="GX12" s="31"/>
      <c r="GY12" s="27">
        <f>GY13</f>
        <v>734401.03</v>
      </c>
      <c r="GZ12" s="27"/>
      <c r="HA12" s="27"/>
      <c r="HB12" s="31">
        <f>HB13</f>
        <v>3</v>
      </c>
      <c r="HC12" s="31">
        <f>HC13</f>
        <v>0</v>
      </c>
      <c r="HD12" s="31"/>
      <c r="HE12" s="31"/>
      <c r="HF12" s="27">
        <f>HF13</f>
        <v>442141.26</v>
      </c>
      <c r="HG12" s="27"/>
      <c r="HH12" s="27"/>
      <c r="HI12" s="31">
        <f>HI13</f>
        <v>2</v>
      </c>
      <c r="HJ12" s="31">
        <f>HJ13</f>
        <v>0</v>
      </c>
      <c r="HK12" s="31"/>
      <c r="HL12" s="31"/>
      <c r="HM12" s="27">
        <f>HM13</f>
        <v>292259.77</v>
      </c>
      <c r="HN12" s="27"/>
      <c r="HO12" s="27"/>
      <c r="HP12" s="31">
        <f>HP13</f>
        <v>5</v>
      </c>
      <c r="HQ12" s="31">
        <f>HQ13</f>
        <v>0</v>
      </c>
      <c r="HR12" s="31"/>
      <c r="HS12" s="31"/>
      <c r="HT12" s="27">
        <f>HT13</f>
        <v>734401.03</v>
      </c>
      <c r="HU12" s="27"/>
      <c r="HV12" s="27"/>
      <c r="HW12" s="31">
        <f>HW13</f>
        <v>3</v>
      </c>
      <c r="HX12" s="31">
        <f>HX13</f>
        <v>0</v>
      </c>
      <c r="HY12" s="31"/>
      <c r="HZ12" s="31"/>
      <c r="IA12" s="27">
        <f>IA13</f>
        <v>442141.26</v>
      </c>
      <c r="IB12" s="27"/>
      <c r="IC12" s="27"/>
      <c r="ID12" s="31">
        <f>ID13</f>
        <v>1</v>
      </c>
      <c r="IE12" s="31">
        <f>IE13</f>
        <v>0</v>
      </c>
      <c r="IF12" s="31"/>
      <c r="IG12" s="31"/>
      <c r="IH12" s="27">
        <f>IH13</f>
        <v>149881.49</v>
      </c>
      <c r="II12" s="27"/>
      <c r="IJ12" s="27"/>
      <c r="IK12" s="31">
        <f>IK13</f>
        <v>4</v>
      </c>
      <c r="IL12" s="31">
        <f>IL13</f>
        <v>0</v>
      </c>
      <c r="IM12" s="31"/>
      <c r="IN12" s="31"/>
      <c r="IO12" s="27">
        <f>IO13</f>
        <v>592022.75</v>
      </c>
      <c r="IP12" s="27"/>
      <c r="IQ12" s="27"/>
      <c r="IR12" s="31">
        <f>IR13</f>
        <v>0</v>
      </c>
      <c r="IS12" s="31">
        <f>IS13</f>
        <v>0</v>
      </c>
      <c r="IT12" s="31"/>
      <c r="IU12" s="31"/>
      <c r="IV12" s="27">
        <f>IV13</f>
        <v>0</v>
      </c>
      <c r="IW12" s="27"/>
      <c r="IX12" s="27"/>
      <c r="IY12" s="31">
        <f>IY13</f>
        <v>1</v>
      </c>
      <c r="IZ12" s="31">
        <f>IZ13</f>
        <v>0</v>
      </c>
      <c r="JA12" s="31"/>
      <c r="JB12" s="31"/>
      <c r="JC12" s="27">
        <f>JC13</f>
        <v>149881.49</v>
      </c>
      <c r="JD12" s="31">
        <f>JD13</f>
        <v>1</v>
      </c>
      <c r="JE12" s="31">
        <f>JE13</f>
        <v>0</v>
      </c>
      <c r="JF12" s="31"/>
      <c r="JG12" s="31"/>
      <c r="JH12" s="27">
        <f>JH13</f>
        <v>149881.49</v>
      </c>
      <c r="JI12" s="31">
        <f>JI13</f>
        <v>39</v>
      </c>
      <c r="JJ12" s="31">
        <f>JJ13</f>
        <v>0</v>
      </c>
      <c r="JK12" s="31"/>
      <c r="JL12" s="27">
        <f>JL13</f>
        <v>5717823.5399999991</v>
      </c>
      <c r="JM12" s="31">
        <f>JM13</f>
        <v>36</v>
      </c>
      <c r="JN12" s="31">
        <f>JN13</f>
        <v>0</v>
      </c>
      <c r="JO12" s="31"/>
      <c r="JP12" s="27">
        <f>JP13</f>
        <v>5260675.8600000003</v>
      </c>
      <c r="JQ12" s="31">
        <f>JQ13</f>
        <v>75</v>
      </c>
      <c r="JR12" s="31">
        <f>JR13</f>
        <v>0</v>
      </c>
      <c r="JS12" s="31"/>
      <c r="JT12" s="27">
        <f>JT13</f>
        <v>10978499.4</v>
      </c>
      <c r="JV12" s="73">
        <f t="shared" si="83"/>
        <v>0</v>
      </c>
      <c r="JW12" s="73">
        <f t="shared" si="84"/>
        <v>0</v>
      </c>
      <c r="JX12" s="73">
        <f t="shared" si="85"/>
        <v>0</v>
      </c>
      <c r="JY12" s="80">
        <f t="shared" si="86"/>
        <v>0</v>
      </c>
      <c r="JZ12" s="73">
        <f t="shared" si="87"/>
        <v>0</v>
      </c>
      <c r="KA12" s="73">
        <f t="shared" si="88"/>
        <v>0</v>
      </c>
      <c r="KB12" s="73">
        <f t="shared" si="89"/>
        <v>0</v>
      </c>
      <c r="KC12" s="73">
        <f t="shared" si="90"/>
        <v>0</v>
      </c>
      <c r="KD12" s="73">
        <f t="shared" si="91"/>
        <v>0</v>
      </c>
      <c r="KE12" s="73">
        <f t="shared" si="92"/>
        <v>0</v>
      </c>
      <c r="KF12" s="73">
        <f t="shared" si="93"/>
        <v>0</v>
      </c>
      <c r="KG12" s="73">
        <f t="shared" si="94"/>
        <v>0</v>
      </c>
    </row>
    <row r="13" spans="1:293" s="22" customFormat="1" ht="20.25" hidden="1" customHeight="1">
      <c r="A13" s="24">
        <v>110004</v>
      </c>
      <c r="B13" s="24" t="s">
        <v>49</v>
      </c>
      <c r="C13" s="25"/>
      <c r="D13" s="25"/>
      <c r="E13" s="24" t="s">
        <v>78</v>
      </c>
      <c r="F13" s="43"/>
      <c r="G13" s="43"/>
      <c r="H13" s="37"/>
      <c r="I13" s="84">
        <f>SUM(I14:I17)</f>
        <v>39</v>
      </c>
      <c r="J13" s="84">
        <f>SUM(J14:J17)</f>
        <v>0</v>
      </c>
      <c r="K13" s="85"/>
      <c r="L13" s="85">
        <f>SUM(L14:L17)</f>
        <v>5717823.5399999991</v>
      </c>
      <c r="M13" s="84">
        <f>SUM(M14:M17)</f>
        <v>36</v>
      </c>
      <c r="N13" s="30">
        <f>SUM(N14:N17)</f>
        <v>0</v>
      </c>
      <c r="O13" s="21"/>
      <c r="P13" s="21">
        <f>SUM(P14:P17)</f>
        <v>5260675.8599999994</v>
      </c>
      <c r="Q13" s="30">
        <f>SUM(Q14:Q17)</f>
        <v>75</v>
      </c>
      <c r="R13" s="30">
        <f>SUM(R14:R17)</f>
        <v>0</v>
      </c>
      <c r="S13" s="21"/>
      <c r="T13" s="21">
        <f>SUM(T14:T17)</f>
        <v>10978499.4</v>
      </c>
      <c r="U13" s="30">
        <f>SUM(U14:U17)</f>
        <v>5</v>
      </c>
      <c r="V13" s="30">
        <f>SUM(V14:V17)</f>
        <v>0</v>
      </c>
      <c r="W13" s="30"/>
      <c r="X13" s="21"/>
      <c r="Y13" s="21">
        <f>SUM(Y14:Y17)</f>
        <v>726897.82</v>
      </c>
      <c r="Z13" s="21"/>
      <c r="AA13" s="21"/>
      <c r="AB13" s="30">
        <f>SUM(AB14:AB17)</f>
        <v>5</v>
      </c>
      <c r="AC13" s="30">
        <f>SUM(AC14:AC17)</f>
        <v>0</v>
      </c>
      <c r="AD13" s="30"/>
      <c r="AE13" s="21"/>
      <c r="AF13" s="21">
        <f>SUM(AF14:AF17)</f>
        <v>726897.82</v>
      </c>
      <c r="AG13" s="21"/>
      <c r="AH13" s="21"/>
      <c r="AI13" s="30">
        <f>SUM(AI14:AI17)</f>
        <v>10</v>
      </c>
      <c r="AJ13" s="30">
        <f>SUM(AJ14:AJ17)</f>
        <v>0</v>
      </c>
      <c r="AK13" s="30"/>
      <c r="AL13" s="21"/>
      <c r="AM13" s="21">
        <f>SUM(AM14:AM17)</f>
        <v>1453795.64</v>
      </c>
      <c r="AN13" s="21"/>
      <c r="AO13" s="21"/>
      <c r="AP13" s="30">
        <f>SUM(AP14:AP17)</f>
        <v>4</v>
      </c>
      <c r="AQ13" s="30">
        <f>SUM(AQ14:AQ17)</f>
        <v>0</v>
      </c>
      <c r="AR13" s="30"/>
      <c r="AS13" s="21"/>
      <c r="AT13" s="21">
        <f>SUM(AT14:AT17)</f>
        <v>584519.54</v>
      </c>
      <c r="AU13" s="21"/>
      <c r="AV13" s="21"/>
      <c r="AW13" s="30">
        <f>SUM(AW14:AW17)</f>
        <v>5</v>
      </c>
      <c r="AX13" s="30">
        <f>SUM(AX14:AX17)</f>
        <v>0</v>
      </c>
      <c r="AY13" s="30"/>
      <c r="AZ13" s="21"/>
      <c r="BA13" s="21">
        <f>SUM(BA14:BA17)</f>
        <v>726897.82</v>
      </c>
      <c r="BB13" s="21"/>
      <c r="BC13" s="21"/>
      <c r="BD13" s="30">
        <f>SUM(BD14:BD17)</f>
        <v>9</v>
      </c>
      <c r="BE13" s="30">
        <f>SUM(BE14:BE17)</f>
        <v>0</v>
      </c>
      <c r="BF13" s="30"/>
      <c r="BG13" s="21"/>
      <c r="BH13" s="21">
        <f>SUM(BH14:BH17)</f>
        <v>1311417.3599999999</v>
      </c>
      <c r="BI13" s="21"/>
      <c r="BJ13" s="21"/>
      <c r="BK13" s="30">
        <f>SUM(BK14:BK17)</f>
        <v>4</v>
      </c>
      <c r="BL13" s="30">
        <f>SUM(BL14:BL17)</f>
        <v>0</v>
      </c>
      <c r="BM13" s="30"/>
      <c r="BN13" s="21"/>
      <c r="BO13" s="21">
        <f>SUM(BO14:BO17)</f>
        <v>584519.54</v>
      </c>
      <c r="BP13" s="21"/>
      <c r="BQ13" s="21"/>
      <c r="BR13" s="30">
        <f>SUM(BR14:BR17)</f>
        <v>5</v>
      </c>
      <c r="BS13" s="30">
        <f>SUM(BS14:BS17)</f>
        <v>0</v>
      </c>
      <c r="BT13" s="30"/>
      <c r="BU13" s="21"/>
      <c r="BV13" s="21">
        <f>SUM(BV14:BV17)</f>
        <v>726897.82</v>
      </c>
      <c r="BW13" s="21"/>
      <c r="BX13" s="21"/>
      <c r="BY13" s="30">
        <f>SUM(BY14:BY17)</f>
        <v>9</v>
      </c>
      <c r="BZ13" s="30">
        <f>SUM(BZ14:BZ17)</f>
        <v>0</v>
      </c>
      <c r="CA13" s="30"/>
      <c r="CB13" s="21"/>
      <c r="CC13" s="21">
        <f>SUM(CC14:CC17)</f>
        <v>1311417.3599999999</v>
      </c>
      <c r="CD13" s="21"/>
      <c r="CE13" s="21"/>
      <c r="CF13" s="30">
        <f>SUM(CF14:CF17)</f>
        <v>4</v>
      </c>
      <c r="CG13" s="30">
        <f>SUM(CG14:CG17)</f>
        <v>0</v>
      </c>
      <c r="CH13" s="30"/>
      <c r="CI13" s="21"/>
      <c r="CJ13" s="21">
        <f>SUM(CJ14:CJ17)</f>
        <v>584519.54</v>
      </c>
      <c r="CK13" s="21"/>
      <c r="CL13" s="21"/>
      <c r="CM13" s="30">
        <f>SUM(CM14:CM17)</f>
        <v>5</v>
      </c>
      <c r="CN13" s="30">
        <f>SUM(CN14:CN17)</f>
        <v>0</v>
      </c>
      <c r="CO13" s="30"/>
      <c r="CP13" s="21"/>
      <c r="CQ13" s="21">
        <f>SUM(CQ14:CQ17)</f>
        <v>726897.82</v>
      </c>
      <c r="CR13" s="21"/>
      <c r="CS13" s="21"/>
      <c r="CT13" s="30">
        <f>SUM(CT14:CT17)</f>
        <v>9</v>
      </c>
      <c r="CU13" s="30">
        <f>SUM(CU14:CU17)</f>
        <v>0</v>
      </c>
      <c r="CV13" s="30"/>
      <c r="CW13" s="21"/>
      <c r="CX13" s="21">
        <f>SUM(CX14:CX17)</f>
        <v>1311417.3599999999</v>
      </c>
      <c r="CY13" s="21"/>
      <c r="CZ13" s="21"/>
      <c r="DA13" s="30">
        <f>SUM(DA14:DA17)</f>
        <v>4</v>
      </c>
      <c r="DB13" s="30">
        <f>SUM(DB14:DB17)</f>
        <v>0</v>
      </c>
      <c r="DC13" s="30"/>
      <c r="DD13" s="21"/>
      <c r="DE13" s="21">
        <f>SUM(DE14:DE17)</f>
        <v>584519.54</v>
      </c>
      <c r="DF13" s="21"/>
      <c r="DG13" s="21"/>
      <c r="DH13" s="30">
        <f>SUM(DH14:DH17)</f>
        <v>3</v>
      </c>
      <c r="DI13" s="30">
        <f>SUM(DI14:DI17)</f>
        <v>0</v>
      </c>
      <c r="DJ13" s="30"/>
      <c r="DK13" s="21"/>
      <c r="DL13" s="21">
        <f>SUM(DL14:DL17)</f>
        <v>442141.26</v>
      </c>
      <c r="DM13" s="21"/>
      <c r="DN13" s="21"/>
      <c r="DO13" s="30">
        <f>SUM(DO14:DO17)</f>
        <v>7</v>
      </c>
      <c r="DP13" s="30">
        <f>SUM(DP14:DP17)</f>
        <v>0</v>
      </c>
      <c r="DQ13" s="30"/>
      <c r="DR13" s="21"/>
      <c r="DS13" s="21">
        <f>SUM(DS14:DS17)</f>
        <v>1026660.7999999999</v>
      </c>
      <c r="DT13" s="21"/>
      <c r="DU13" s="21"/>
      <c r="DV13" s="30">
        <f>SUM(DV14:DV17)</f>
        <v>3</v>
      </c>
      <c r="DW13" s="30">
        <f>SUM(DW14:DW17)</f>
        <v>0</v>
      </c>
      <c r="DX13" s="30"/>
      <c r="DY13" s="21"/>
      <c r="DZ13" s="21">
        <f>SUM(DZ14:DZ17)</f>
        <v>442141.26</v>
      </c>
      <c r="EA13" s="21"/>
      <c r="EB13" s="21"/>
      <c r="EC13" s="30">
        <f>SUM(EC14:EC17)</f>
        <v>3</v>
      </c>
      <c r="ED13" s="30">
        <f>SUM(ED14:ED17)</f>
        <v>0</v>
      </c>
      <c r="EE13" s="30"/>
      <c r="EF13" s="21"/>
      <c r="EG13" s="21">
        <f>SUM(EG14:EG17)</f>
        <v>442141.26</v>
      </c>
      <c r="EH13" s="21"/>
      <c r="EI13" s="21"/>
      <c r="EJ13" s="30">
        <f>SUM(EJ14:EJ17)</f>
        <v>6</v>
      </c>
      <c r="EK13" s="30">
        <f>SUM(EK14:EK17)</f>
        <v>0</v>
      </c>
      <c r="EL13" s="30"/>
      <c r="EM13" s="21"/>
      <c r="EN13" s="21">
        <f>SUM(EN14:EN17)</f>
        <v>884282.52</v>
      </c>
      <c r="EO13" s="21"/>
      <c r="EP13" s="21"/>
      <c r="EQ13" s="30">
        <f>SUM(EQ14:EQ17)</f>
        <v>3</v>
      </c>
      <c r="ER13" s="30">
        <f>SUM(ER14:ER17)</f>
        <v>0</v>
      </c>
      <c r="ES13" s="30"/>
      <c r="ET13" s="21"/>
      <c r="EU13" s="21">
        <f>SUM(EU14:EU17)</f>
        <v>442141.26</v>
      </c>
      <c r="EV13" s="21"/>
      <c r="EW13" s="21"/>
      <c r="EX13" s="30">
        <f>SUM(EX14:EX17)</f>
        <v>2</v>
      </c>
      <c r="EY13" s="30">
        <f>SUM(EY14:EY17)</f>
        <v>0</v>
      </c>
      <c r="EZ13" s="30"/>
      <c r="FA13" s="21"/>
      <c r="FB13" s="21">
        <f>SUM(FB14:FB17)</f>
        <v>292259.77</v>
      </c>
      <c r="FC13" s="21"/>
      <c r="FD13" s="21"/>
      <c r="FE13" s="30">
        <f>SUM(FE14:FE17)</f>
        <v>5</v>
      </c>
      <c r="FF13" s="30">
        <f>SUM(FF14:FF17)</f>
        <v>0</v>
      </c>
      <c r="FG13" s="30"/>
      <c r="FH13" s="21"/>
      <c r="FI13" s="21">
        <f>SUM(FI14:FI17)</f>
        <v>734401.03</v>
      </c>
      <c r="FJ13" s="21"/>
      <c r="FK13" s="21"/>
      <c r="FL13" s="30">
        <f>SUM(FL14:FL17)</f>
        <v>3</v>
      </c>
      <c r="FM13" s="30">
        <f>SUM(FM14:FM17)</f>
        <v>0</v>
      </c>
      <c r="FN13" s="30"/>
      <c r="FO13" s="21"/>
      <c r="FP13" s="21">
        <f>SUM(FP14:FP17)</f>
        <v>442141.26</v>
      </c>
      <c r="FQ13" s="21"/>
      <c r="FR13" s="21"/>
      <c r="FS13" s="30">
        <f>SUM(FS14:FS17)</f>
        <v>2</v>
      </c>
      <c r="FT13" s="30">
        <f>SUM(FT14:FT17)</f>
        <v>0</v>
      </c>
      <c r="FU13" s="30"/>
      <c r="FV13" s="21"/>
      <c r="FW13" s="21">
        <f>SUM(FW14:FW17)</f>
        <v>292259.77</v>
      </c>
      <c r="FX13" s="21"/>
      <c r="FY13" s="21"/>
      <c r="FZ13" s="30">
        <f>SUM(FZ14:FZ17)</f>
        <v>5</v>
      </c>
      <c r="GA13" s="30">
        <f>SUM(GA14:GA17)</f>
        <v>0</v>
      </c>
      <c r="GB13" s="30"/>
      <c r="GC13" s="21"/>
      <c r="GD13" s="21">
        <f>SUM(GD14:GD17)</f>
        <v>734401.03</v>
      </c>
      <c r="GE13" s="21"/>
      <c r="GF13" s="21"/>
      <c r="GG13" s="30">
        <f>SUM(GG14:GG17)</f>
        <v>3</v>
      </c>
      <c r="GH13" s="30">
        <f>SUM(GH14:GH17)</f>
        <v>0</v>
      </c>
      <c r="GI13" s="30"/>
      <c r="GJ13" s="21"/>
      <c r="GK13" s="21">
        <f>SUM(GK14:GK17)</f>
        <v>442141.26</v>
      </c>
      <c r="GL13" s="21"/>
      <c r="GM13" s="21"/>
      <c r="GN13" s="30">
        <f>SUM(GN14:GN17)</f>
        <v>2</v>
      </c>
      <c r="GO13" s="30">
        <f>SUM(GO14:GO17)</f>
        <v>0</v>
      </c>
      <c r="GP13" s="30"/>
      <c r="GQ13" s="21"/>
      <c r="GR13" s="21">
        <f>SUM(GR14:GR17)</f>
        <v>292259.77</v>
      </c>
      <c r="GS13" s="21"/>
      <c r="GT13" s="21"/>
      <c r="GU13" s="30">
        <f>SUM(GU14:GU17)</f>
        <v>5</v>
      </c>
      <c r="GV13" s="30">
        <f>SUM(GV14:GV17)</f>
        <v>0</v>
      </c>
      <c r="GW13" s="30"/>
      <c r="GX13" s="21"/>
      <c r="GY13" s="21">
        <f>SUM(GY14:GY17)</f>
        <v>734401.03</v>
      </c>
      <c r="GZ13" s="21"/>
      <c r="HA13" s="21"/>
      <c r="HB13" s="30">
        <f>SUM(HB14:HB17)</f>
        <v>3</v>
      </c>
      <c r="HC13" s="30">
        <f>SUM(HC14:HC17)</f>
        <v>0</v>
      </c>
      <c r="HD13" s="30"/>
      <c r="HE13" s="21"/>
      <c r="HF13" s="21">
        <f>SUM(HF14:HF17)</f>
        <v>442141.26</v>
      </c>
      <c r="HG13" s="21"/>
      <c r="HH13" s="21"/>
      <c r="HI13" s="30">
        <f>SUM(HI14:HI17)</f>
        <v>2</v>
      </c>
      <c r="HJ13" s="30">
        <f>SUM(HJ14:HJ17)</f>
        <v>0</v>
      </c>
      <c r="HK13" s="30"/>
      <c r="HL13" s="21"/>
      <c r="HM13" s="21">
        <f>SUM(HM14:HM17)</f>
        <v>292259.77</v>
      </c>
      <c r="HN13" s="21"/>
      <c r="HO13" s="21"/>
      <c r="HP13" s="30">
        <f>SUM(HP14:HP17)</f>
        <v>5</v>
      </c>
      <c r="HQ13" s="30">
        <f>SUM(HQ14:HQ17)</f>
        <v>0</v>
      </c>
      <c r="HR13" s="30"/>
      <c r="HS13" s="21"/>
      <c r="HT13" s="21">
        <f>SUM(HT14:HT17)</f>
        <v>734401.03</v>
      </c>
      <c r="HU13" s="21"/>
      <c r="HV13" s="21"/>
      <c r="HW13" s="30">
        <f>SUM(HW14:HW17)</f>
        <v>3</v>
      </c>
      <c r="HX13" s="30">
        <f>SUM(HX14:HX17)</f>
        <v>0</v>
      </c>
      <c r="HY13" s="30"/>
      <c r="HZ13" s="21"/>
      <c r="IA13" s="21">
        <f>SUM(IA14:IA17)</f>
        <v>442141.26</v>
      </c>
      <c r="IB13" s="21"/>
      <c r="IC13" s="21"/>
      <c r="ID13" s="30">
        <f>SUM(ID14:ID17)</f>
        <v>1</v>
      </c>
      <c r="IE13" s="30">
        <f>SUM(IE14:IE17)</f>
        <v>0</v>
      </c>
      <c r="IF13" s="30"/>
      <c r="IG13" s="21"/>
      <c r="IH13" s="21">
        <f>SUM(IH14:IH17)</f>
        <v>149881.49</v>
      </c>
      <c r="II13" s="21"/>
      <c r="IJ13" s="21"/>
      <c r="IK13" s="30">
        <f>SUM(IK14:IK17)</f>
        <v>4</v>
      </c>
      <c r="IL13" s="30">
        <f>SUM(IL14:IL17)</f>
        <v>0</v>
      </c>
      <c r="IM13" s="30"/>
      <c r="IN13" s="21"/>
      <c r="IO13" s="21">
        <f>SUM(IO14:IO17)</f>
        <v>592022.75</v>
      </c>
      <c r="IP13" s="21"/>
      <c r="IQ13" s="21"/>
      <c r="IR13" s="30">
        <f>SUM(IR14:IR17)</f>
        <v>0</v>
      </c>
      <c r="IS13" s="30">
        <f>SUM(IS14:IS17)</f>
        <v>0</v>
      </c>
      <c r="IT13" s="30"/>
      <c r="IU13" s="21"/>
      <c r="IV13" s="21">
        <f>SUM(IV14:IV17)</f>
        <v>0</v>
      </c>
      <c r="IW13" s="21"/>
      <c r="IX13" s="21"/>
      <c r="IY13" s="30">
        <f>SUM(IY14:IY17)</f>
        <v>1</v>
      </c>
      <c r="IZ13" s="30">
        <f>SUM(IZ14:IZ17)</f>
        <v>0</v>
      </c>
      <c r="JA13" s="30"/>
      <c r="JB13" s="21"/>
      <c r="JC13" s="21">
        <f>SUM(JC14:JC17)</f>
        <v>149881.49</v>
      </c>
      <c r="JD13" s="30">
        <f>SUM(JD14:JD17)</f>
        <v>1</v>
      </c>
      <c r="JE13" s="30">
        <f>SUM(JE14:JE17)</f>
        <v>0</v>
      </c>
      <c r="JF13" s="30"/>
      <c r="JG13" s="21"/>
      <c r="JH13" s="21">
        <f>SUM(JH14:JH17)</f>
        <v>149881.49</v>
      </c>
      <c r="JI13" s="30">
        <f>SUM(JI14:JI17)</f>
        <v>39</v>
      </c>
      <c r="JJ13" s="30">
        <f>SUM(JJ14:JJ17)</f>
        <v>0</v>
      </c>
      <c r="JK13" s="21"/>
      <c r="JL13" s="21">
        <f>SUM(JL14:JL17)</f>
        <v>5717823.5399999991</v>
      </c>
      <c r="JM13" s="30">
        <f>SUM(JM14:JM17)</f>
        <v>36</v>
      </c>
      <c r="JN13" s="30">
        <f>SUM(JN14:JN17)</f>
        <v>0</v>
      </c>
      <c r="JO13" s="21"/>
      <c r="JP13" s="21">
        <f>SUM(JP14:JP17)</f>
        <v>5260675.8600000003</v>
      </c>
      <c r="JQ13" s="30">
        <f>SUM(JQ14:JQ17)</f>
        <v>75</v>
      </c>
      <c r="JR13" s="30">
        <f>SUM(JR14:JR17)</f>
        <v>0</v>
      </c>
      <c r="JS13" s="21"/>
      <c r="JT13" s="21">
        <f>SUM(JT14:JT17)</f>
        <v>10978499.4</v>
      </c>
      <c r="JV13" s="73">
        <f t="shared" si="83"/>
        <v>0</v>
      </c>
      <c r="JW13" s="73">
        <f t="shared" si="84"/>
        <v>0</v>
      </c>
      <c r="JX13" s="73">
        <f t="shared" si="85"/>
        <v>0</v>
      </c>
      <c r="JY13" s="80">
        <f t="shared" si="86"/>
        <v>0</v>
      </c>
      <c r="JZ13" s="73">
        <f t="shared" si="87"/>
        <v>0</v>
      </c>
      <c r="KA13" s="73">
        <f t="shared" si="88"/>
        <v>0</v>
      </c>
      <c r="KB13" s="73">
        <f t="shared" si="89"/>
        <v>0</v>
      </c>
      <c r="KC13" s="73">
        <f t="shared" si="90"/>
        <v>0</v>
      </c>
      <c r="KD13" s="73">
        <f t="shared" si="91"/>
        <v>0</v>
      </c>
      <c r="KE13" s="73">
        <f t="shared" si="92"/>
        <v>0</v>
      </c>
      <c r="KF13" s="73">
        <f t="shared" si="93"/>
        <v>0</v>
      </c>
      <c r="KG13" s="73">
        <f t="shared" si="94"/>
        <v>0</v>
      </c>
    </row>
    <row r="14" spans="1:293" ht="20.25" hidden="1" customHeight="1">
      <c r="A14" s="24">
        <v>110004</v>
      </c>
      <c r="B14" s="24" t="s">
        <v>49</v>
      </c>
      <c r="C14" s="24">
        <v>20</v>
      </c>
      <c r="D14" s="24" t="s">
        <v>77</v>
      </c>
      <c r="E14" s="24" t="s">
        <v>78</v>
      </c>
      <c r="F14" s="46" t="s">
        <v>79</v>
      </c>
      <c r="G14" s="48" t="s">
        <v>86</v>
      </c>
      <c r="H14" s="34">
        <v>142378.28</v>
      </c>
      <c r="I14" s="86">
        <v>5</v>
      </c>
      <c r="J14" s="86"/>
      <c r="K14" s="87"/>
      <c r="L14" s="88">
        <f>ROUND(H14*I14,2)</f>
        <v>711891.4</v>
      </c>
      <c r="M14" s="86">
        <v>4</v>
      </c>
      <c r="N14" s="33"/>
      <c r="O14" s="24"/>
      <c r="P14" s="34">
        <f>ROUND(H14*M14,2)</f>
        <v>569513.12</v>
      </c>
      <c r="Q14" s="33">
        <f t="shared" ref="Q14:R17" si="174">I14+M14</f>
        <v>9</v>
      </c>
      <c r="R14" s="33">
        <f t="shared" si="174"/>
        <v>0</v>
      </c>
      <c r="S14" s="24"/>
      <c r="T14" s="34">
        <f>L14+P14</f>
        <v>1281404.52</v>
      </c>
      <c r="U14" s="33">
        <v>1</v>
      </c>
      <c r="V14" s="33">
        <f>ROUND(U14*($J$14/$I$14),0)</f>
        <v>0</v>
      </c>
      <c r="W14" s="33"/>
      <c r="X14" s="24"/>
      <c r="Y14" s="34">
        <f>ROUND(U14*$H$14,2)</f>
        <v>142378.28</v>
      </c>
      <c r="Z14" s="34"/>
      <c r="AA14" s="34"/>
      <c r="AB14" s="33">
        <v>1</v>
      </c>
      <c r="AC14" s="33">
        <f>ROUND(AB14*($N$14/$M$14),0)</f>
        <v>0</v>
      </c>
      <c r="AD14" s="33"/>
      <c r="AE14" s="24"/>
      <c r="AF14" s="34">
        <f>ROUND(AB14*$H$14,2)</f>
        <v>142378.28</v>
      </c>
      <c r="AG14" s="34"/>
      <c r="AH14" s="34"/>
      <c r="AI14" s="33">
        <f t="shared" ref="AI14:AJ17" si="175">U14+AB14</f>
        <v>2</v>
      </c>
      <c r="AJ14" s="33">
        <f t="shared" si="175"/>
        <v>0</v>
      </c>
      <c r="AK14" s="33"/>
      <c r="AL14" s="24"/>
      <c r="AM14" s="34">
        <f>Y14+AF14</f>
        <v>284756.56</v>
      </c>
      <c r="AN14" s="34"/>
      <c r="AO14" s="34"/>
      <c r="AP14" s="33">
        <v>1</v>
      </c>
      <c r="AQ14" s="33">
        <f>ROUND(AP14*($J$14/$I$14),0)</f>
        <v>0</v>
      </c>
      <c r="AR14" s="33"/>
      <c r="AS14" s="24"/>
      <c r="AT14" s="34">
        <f>ROUND(AP14*$H$14,2)</f>
        <v>142378.28</v>
      </c>
      <c r="AU14" s="34"/>
      <c r="AV14" s="34"/>
      <c r="AW14" s="33">
        <v>1</v>
      </c>
      <c r="AX14" s="33">
        <f>ROUND(AW14*($N$14/$M$14),0)</f>
        <v>0</v>
      </c>
      <c r="AY14" s="33"/>
      <c r="AZ14" s="24"/>
      <c r="BA14" s="34">
        <f>ROUND(AW14*$H$14,2)</f>
        <v>142378.28</v>
      </c>
      <c r="BB14" s="34"/>
      <c r="BC14" s="34"/>
      <c r="BD14" s="33">
        <f>AP14+AW14</f>
        <v>2</v>
      </c>
      <c r="BE14" s="33">
        <f>AQ14+AX14</f>
        <v>0</v>
      </c>
      <c r="BF14" s="33"/>
      <c r="BG14" s="24"/>
      <c r="BH14" s="34">
        <f>AT14+BA14</f>
        <v>284756.56</v>
      </c>
      <c r="BI14" s="34"/>
      <c r="BJ14" s="34"/>
      <c r="BK14" s="33">
        <v>1</v>
      </c>
      <c r="BL14" s="33">
        <f>ROUND(BK14*($J$14/$I$14),0)</f>
        <v>0</v>
      </c>
      <c r="BM14" s="33"/>
      <c r="BN14" s="24"/>
      <c r="BO14" s="34">
        <f>ROUND(BK14*$H$14,2)</f>
        <v>142378.28</v>
      </c>
      <c r="BP14" s="34"/>
      <c r="BQ14" s="34"/>
      <c r="BR14" s="33">
        <v>1</v>
      </c>
      <c r="BS14" s="33">
        <f>ROUND(BR14*($N$14/$M$14),0)</f>
        <v>0</v>
      </c>
      <c r="BT14" s="33"/>
      <c r="BU14" s="24"/>
      <c r="BV14" s="34">
        <f>ROUND(BR14*$H$14,2)</f>
        <v>142378.28</v>
      </c>
      <c r="BW14" s="34"/>
      <c r="BX14" s="34"/>
      <c r="BY14" s="33">
        <f>BK14+BR14</f>
        <v>2</v>
      </c>
      <c r="BZ14" s="33">
        <f>BL14+BS14</f>
        <v>0</v>
      </c>
      <c r="CA14" s="33"/>
      <c r="CB14" s="24"/>
      <c r="CC14" s="34">
        <f>BO14+BV14</f>
        <v>284756.56</v>
      </c>
      <c r="CD14" s="34"/>
      <c r="CE14" s="34"/>
      <c r="CF14" s="33">
        <v>1</v>
      </c>
      <c r="CG14" s="33">
        <f>ROUND(CF14*($J$14/$I$14),0)</f>
        <v>0</v>
      </c>
      <c r="CH14" s="33"/>
      <c r="CI14" s="24"/>
      <c r="CJ14" s="34">
        <f>ROUND(CF14*$H$14,2)</f>
        <v>142378.28</v>
      </c>
      <c r="CK14" s="34"/>
      <c r="CL14" s="34"/>
      <c r="CM14" s="33">
        <v>1</v>
      </c>
      <c r="CN14" s="33">
        <f>ROUND(CM14*($N$14/$M$14),0)</f>
        <v>0</v>
      </c>
      <c r="CO14" s="33"/>
      <c r="CP14" s="24"/>
      <c r="CQ14" s="34">
        <f>ROUND(CM14*$H$14,2)</f>
        <v>142378.28</v>
      </c>
      <c r="CR14" s="34"/>
      <c r="CS14" s="34"/>
      <c r="CT14" s="33">
        <f>CF14+CM14</f>
        <v>2</v>
      </c>
      <c r="CU14" s="33">
        <f>CG14+CN14</f>
        <v>0</v>
      </c>
      <c r="CV14" s="33"/>
      <c r="CW14" s="24"/>
      <c r="CX14" s="34">
        <f>CJ14+CQ14</f>
        <v>284756.56</v>
      </c>
      <c r="CY14" s="34"/>
      <c r="CZ14" s="34"/>
      <c r="DA14" s="33">
        <v>1</v>
      </c>
      <c r="DB14" s="33">
        <f>ROUND(DA14*($J$14/$I$14),0)</f>
        <v>0</v>
      </c>
      <c r="DC14" s="33"/>
      <c r="DD14" s="24"/>
      <c r="DE14" s="34">
        <f>ROUND(DA14*$H$14,2)</f>
        <v>142378.28</v>
      </c>
      <c r="DF14" s="34"/>
      <c r="DG14" s="34"/>
      <c r="DH14" s="33"/>
      <c r="DI14" s="33">
        <f>ROUND(DH14*($N$14/$M$14),0)</f>
        <v>0</v>
      </c>
      <c r="DJ14" s="33"/>
      <c r="DK14" s="24"/>
      <c r="DL14" s="34">
        <f>ROUND(DH14*$H$14,2)</f>
        <v>0</v>
      </c>
      <c r="DM14" s="34"/>
      <c r="DN14" s="34"/>
      <c r="DO14" s="33">
        <f>DA14+DH14</f>
        <v>1</v>
      </c>
      <c r="DP14" s="33">
        <f>DB14+DI14</f>
        <v>0</v>
      </c>
      <c r="DQ14" s="33"/>
      <c r="DR14" s="24"/>
      <c r="DS14" s="34">
        <f>DE14+DL14</f>
        <v>142378.28</v>
      </c>
      <c r="DT14" s="34"/>
      <c r="DU14" s="34"/>
      <c r="DV14" s="33"/>
      <c r="DW14" s="33">
        <f>ROUND(DV14*($J$14/$I$14),0)</f>
        <v>0</v>
      </c>
      <c r="DX14" s="33"/>
      <c r="DY14" s="24"/>
      <c r="DZ14" s="34">
        <f>ROUND(DV14*$H$14,2)</f>
        <v>0</v>
      </c>
      <c r="EA14" s="34"/>
      <c r="EB14" s="34"/>
      <c r="EC14" s="33"/>
      <c r="ED14" s="33">
        <f>ROUND(EC14*($N$14/$M$14),0)</f>
        <v>0</v>
      </c>
      <c r="EE14" s="33"/>
      <c r="EF14" s="24"/>
      <c r="EG14" s="34">
        <f>ROUND(EC14*$H$14,2)</f>
        <v>0</v>
      </c>
      <c r="EH14" s="34"/>
      <c r="EI14" s="34"/>
      <c r="EJ14" s="33">
        <f>DV14+EC14</f>
        <v>0</v>
      </c>
      <c r="EK14" s="33">
        <f>DW14+ED14</f>
        <v>0</v>
      </c>
      <c r="EL14" s="33"/>
      <c r="EM14" s="24"/>
      <c r="EN14" s="34">
        <f>DZ14+EG14</f>
        <v>0</v>
      </c>
      <c r="EO14" s="34"/>
      <c r="EP14" s="34"/>
      <c r="EQ14" s="33"/>
      <c r="ER14" s="33">
        <f>ROUND(EQ14*($J$14/$I$14),0)</f>
        <v>0</v>
      </c>
      <c r="ES14" s="33"/>
      <c r="ET14" s="24"/>
      <c r="EU14" s="34">
        <f>ROUND(EQ14*$H$14,2)</f>
        <v>0</v>
      </c>
      <c r="EV14" s="34"/>
      <c r="EW14" s="34"/>
      <c r="EX14" s="33"/>
      <c r="EY14" s="33">
        <f>ROUND(EX14*($N$14/$M$14),0)</f>
        <v>0</v>
      </c>
      <c r="EZ14" s="33"/>
      <c r="FA14" s="24"/>
      <c r="FB14" s="34">
        <f>ROUND(EX14*$H$14,2)</f>
        <v>0</v>
      </c>
      <c r="FC14" s="34"/>
      <c r="FD14" s="34"/>
      <c r="FE14" s="33">
        <f>EQ14+EX14</f>
        <v>0</v>
      </c>
      <c r="FF14" s="33">
        <f>ER14+EY14</f>
        <v>0</v>
      </c>
      <c r="FG14" s="33"/>
      <c r="FH14" s="24"/>
      <c r="FI14" s="34">
        <f>EU14+FB14</f>
        <v>0</v>
      </c>
      <c r="FJ14" s="34"/>
      <c r="FK14" s="34"/>
      <c r="FL14" s="33"/>
      <c r="FM14" s="33">
        <f>ROUND(FL14*($J$14/$I$14),0)</f>
        <v>0</v>
      </c>
      <c r="FN14" s="33"/>
      <c r="FO14" s="24"/>
      <c r="FP14" s="34">
        <f>ROUND(FL14*$H$14,2)</f>
        <v>0</v>
      </c>
      <c r="FQ14" s="34"/>
      <c r="FR14" s="34"/>
      <c r="FS14" s="33"/>
      <c r="FT14" s="33">
        <f>ROUND(FS14*($N$14/$M$14),0)</f>
        <v>0</v>
      </c>
      <c r="FU14" s="33"/>
      <c r="FV14" s="24"/>
      <c r="FW14" s="34">
        <f>ROUND(FS14*$H$14,2)</f>
        <v>0</v>
      </c>
      <c r="FX14" s="34"/>
      <c r="FY14" s="34"/>
      <c r="FZ14" s="33">
        <f>FL14+FS14</f>
        <v>0</v>
      </c>
      <c r="GA14" s="33">
        <f>FM14+FT14</f>
        <v>0</v>
      </c>
      <c r="GB14" s="33"/>
      <c r="GC14" s="24"/>
      <c r="GD14" s="34">
        <f>FP14+FW14</f>
        <v>0</v>
      </c>
      <c r="GE14" s="34"/>
      <c r="GF14" s="34"/>
      <c r="GG14" s="33"/>
      <c r="GH14" s="33">
        <f>ROUND(GG14*($J$14/$I$14),0)</f>
        <v>0</v>
      </c>
      <c r="GI14" s="33"/>
      <c r="GJ14" s="24"/>
      <c r="GK14" s="34">
        <f>ROUND(GG14*$H$14,2)</f>
        <v>0</v>
      </c>
      <c r="GL14" s="34"/>
      <c r="GM14" s="34"/>
      <c r="GN14" s="33"/>
      <c r="GO14" s="33">
        <f>ROUND(GN14*($N$14/$M$14),0)</f>
        <v>0</v>
      </c>
      <c r="GP14" s="33"/>
      <c r="GQ14" s="24"/>
      <c r="GR14" s="34">
        <f>ROUND(GN14*$H$14,2)</f>
        <v>0</v>
      </c>
      <c r="GS14" s="34"/>
      <c r="GT14" s="34"/>
      <c r="GU14" s="33">
        <f>GG14+GN14</f>
        <v>0</v>
      </c>
      <c r="GV14" s="33">
        <f>GH14+GO14</f>
        <v>0</v>
      </c>
      <c r="GW14" s="33"/>
      <c r="GX14" s="24"/>
      <c r="GY14" s="34">
        <f>GK14+GR14</f>
        <v>0</v>
      </c>
      <c r="GZ14" s="34"/>
      <c r="HA14" s="34"/>
      <c r="HB14" s="33"/>
      <c r="HC14" s="33">
        <f>ROUND(HB14*($J$14/$I$14),0)</f>
        <v>0</v>
      </c>
      <c r="HD14" s="33"/>
      <c r="HE14" s="24"/>
      <c r="HF14" s="34">
        <f>ROUND(HB14*$H$14,2)</f>
        <v>0</v>
      </c>
      <c r="HG14" s="34"/>
      <c r="HH14" s="34"/>
      <c r="HI14" s="33"/>
      <c r="HJ14" s="33">
        <f>ROUND(HI14*($N$14/$M$14),0)</f>
        <v>0</v>
      </c>
      <c r="HK14" s="33"/>
      <c r="HL14" s="24"/>
      <c r="HM14" s="34">
        <f>ROUND(HI14*$H$14,2)</f>
        <v>0</v>
      </c>
      <c r="HN14" s="34"/>
      <c r="HO14" s="34"/>
      <c r="HP14" s="33">
        <f>HB14+HI14</f>
        <v>0</v>
      </c>
      <c r="HQ14" s="33">
        <f>HC14+HJ14</f>
        <v>0</v>
      </c>
      <c r="HR14" s="33"/>
      <c r="HS14" s="24"/>
      <c r="HT14" s="34">
        <f>HF14+HM14</f>
        <v>0</v>
      </c>
      <c r="HU14" s="34"/>
      <c r="HV14" s="34"/>
      <c r="HW14" s="33"/>
      <c r="HX14" s="33">
        <f>ROUND(HW14*($J$14/$I$14),0)</f>
        <v>0</v>
      </c>
      <c r="HY14" s="33"/>
      <c r="HZ14" s="24"/>
      <c r="IA14" s="34">
        <f>ROUND(HW14*$H$14,2)</f>
        <v>0</v>
      </c>
      <c r="IB14" s="34"/>
      <c r="IC14" s="34"/>
      <c r="ID14" s="33"/>
      <c r="IE14" s="33">
        <f>ROUND(ID14*($N$14/$M$14),0)</f>
        <v>0</v>
      </c>
      <c r="IF14" s="33"/>
      <c r="IG14" s="24"/>
      <c r="IH14" s="34">
        <f>ROUND(ID14*$H$14,2)</f>
        <v>0</v>
      </c>
      <c r="II14" s="34"/>
      <c r="IJ14" s="34"/>
      <c r="IK14" s="33">
        <f>HW14+ID14</f>
        <v>0</v>
      </c>
      <c r="IL14" s="33">
        <f>HX14+IE14</f>
        <v>0</v>
      </c>
      <c r="IM14" s="33"/>
      <c r="IN14" s="24"/>
      <c r="IO14" s="34">
        <f>IA14+IH14</f>
        <v>0</v>
      </c>
      <c r="IP14" s="34"/>
      <c r="IQ14" s="34"/>
      <c r="IR14" s="33"/>
      <c r="IS14" s="33">
        <f>ROUND(IR14*($J$14/$I$14),0)</f>
        <v>0</v>
      </c>
      <c r="IT14" s="33"/>
      <c r="IU14" s="24"/>
      <c r="IV14" s="34">
        <f>ROUND(IR14*$H$14,2)</f>
        <v>0</v>
      </c>
      <c r="IW14" s="34"/>
      <c r="IX14" s="34"/>
      <c r="IY14" s="33"/>
      <c r="IZ14" s="33">
        <f>ROUND(IY14*($N$14/$M$14),0)</f>
        <v>0</v>
      </c>
      <c r="JA14" s="33"/>
      <c r="JB14" s="24"/>
      <c r="JC14" s="34">
        <f>ROUND(IY14*$H$14,2)</f>
        <v>0</v>
      </c>
      <c r="JD14" s="33">
        <f>IR14+IY14</f>
        <v>0</v>
      </c>
      <c r="JE14" s="33">
        <f>IS14+IZ14</f>
        <v>0</v>
      </c>
      <c r="JF14" s="33"/>
      <c r="JG14" s="24"/>
      <c r="JH14" s="34">
        <f>IV14+JC14</f>
        <v>0</v>
      </c>
      <c r="JI14" s="33">
        <f t="shared" ref="JI14:JJ17" si="176">U14+AP14+BK14+CF14+DA14+DV14+EQ14+FL14+GG14+HB14+HW14+IR14</f>
        <v>5</v>
      </c>
      <c r="JJ14" s="33">
        <f t="shared" si="176"/>
        <v>0</v>
      </c>
      <c r="JK14" s="33"/>
      <c r="JL14" s="34">
        <f>Y14+AT14+BO14+CJ14+DE14+DZ14+EU14+FP14+GK14+HF14+IA14+IV14</f>
        <v>711891.4</v>
      </c>
      <c r="JM14" s="33">
        <f t="shared" ref="JM14:JM17" si="177">AB14+AW14+BR14+CM14+DH14+EC14+EX14+FS14+GN14+HI14+ID14+IY14</f>
        <v>4</v>
      </c>
      <c r="JN14" s="33">
        <f t="shared" ref="JN14:JN17" si="178">AC14+AX14+BS14+CN14+DI14+ED14+EY14+FT14+GO14+HJ14+IE14+IZ14</f>
        <v>0</v>
      </c>
      <c r="JO14" s="33"/>
      <c r="JP14" s="34">
        <f t="shared" ref="JP14:JP17" si="179">AF14+BA14+BV14+CQ14+DL14+EG14+FB14+FW14+GR14+HM14+IH14+JC14</f>
        <v>569513.12</v>
      </c>
      <c r="JQ14" s="33">
        <f>JI14+JM14</f>
        <v>9</v>
      </c>
      <c r="JR14" s="33">
        <f>JJ14+JN14</f>
        <v>0</v>
      </c>
      <c r="JS14" s="24"/>
      <c r="JT14" s="34">
        <f>JL14+JP14</f>
        <v>1281404.52</v>
      </c>
      <c r="JV14" s="73">
        <f t="shared" si="83"/>
        <v>0</v>
      </c>
      <c r="JW14" s="73">
        <f t="shared" si="84"/>
        <v>0</v>
      </c>
      <c r="JX14" s="73">
        <f t="shared" si="85"/>
        <v>0</v>
      </c>
      <c r="JY14" s="80">
        <f t="shared" si="86"/>
        <v>0</v>
      </c>
      <c r="JZ14" s="73">
        <f t="shared" si="87"/>
        <v>0</v>
      </c>
      <c r="KA14" s="73">
        <f t="shared" si="88"/>
        <v>0</v>
      </c>
      <c r="KB14" s="73">
        <f t="shared" si="89"/>
        <v>0</v>
      </c>
      <c r="KC14" s="73">
        <f t="shared" si="90"/>
        <v>0</v>
      </c>
      <c r="KD14" s="73">
        <f t="shared" si="91"/>
        <v>0</v>
      </c>
      <c r="KE14" s="73">
        <f t="shared" si="92"/>
        <v>0</v>
      </c>
      <c r="KF14" s="73">
        <f t="shared" si="93"/>
        <v>0</v>
      </c>
      <c r="KG14" s="73">
        <f t="shared" si="94"/>
        <v>0</v>
      </c>
    </row>
    <row r="15" spans="1:293" ht="20.25" hidden="1" customHeight="1">
      <c r="A15" s="24">
        <v>110004</v>
      </c>
      <c r="B15" s="24" t="s">
        <v>49</v>
      </c>
      <c r="C15" s="24">
        <v>20</v>
      </c>
      <c r="D15" s="24" t="s">
        <v>80</v>
      </c>
      <c r="E15" s="24" t="s">
        <v>78</v>
      </c>
      <c r="F15" s="46" t="s">
        <v>81</v>
      </c>
      <c r="G15" s="48" t="s">
        <v>87</v>
      </c>
      <c r="H15" s="34">
        <v>142378.28</v>
      </c>
      <c r="I15" s="86">
        <v>11</v>
      </c>
      <c r="J15" s="86"/>
      <c r="K15" s="87"/>
      <c r="L15" s="88">
        <f t="shared" ref="L15:L17" si="180">ROUND(H15*I15,2)</f>
        <v>1566161.08</v>
      </c>
      <c r="M15" s="86">
        <v>10</v>
      </c>
      <c r="N15" s="33"/>
      <c r="O15" s="24"/>
      <c r="P15" s="34">
        <f>ROUND(H15*M15,2)</f>
        <v>1423782.8</v>
      </c>
      <c r="Q15" s="33">
        <f t="shared" si="174"/>
        <v>21</v>
      </c>
      <c r="R15" s="33">
        <f t="shared" si="174"/>
        <v>0</v>
      </c>
      <c r="S15" s="24"/>
      <c r="T15" s="34">
        <f>L15+P15</f>
        <v>2989943.88</v>
      </c>
      <c r="U15" s="33">
        <f>ROUND($I$15/12,0)</f>
        <v>1</v>
      </c>
      <c r="V15" s="33">
        <f>ROUND(U15*($J$15/$I$15),0)</f>
        <v>0</v>
      </c>
      <c r="W15" s="33"/>
      <c r="X15" s="24"/>
      <c r="Y15" s="34">
        <f>ROUND(U15*$H$15,2)</f>
        <v>142378.28</v>
      </c>
      <c r="Z15" s="34"/>
      <c r="AA15" s="34"/>
      <c r="AB15" s="33">
        <f>ROUND($M$15/12,0)</f>
        <v>1</v>
      </c>
      <c r="AC15" s="33">
        <f>ROUND(AB15*($N$15/$M$15),0)</f>
        <v>0</v>
      </c>
      <c r="AD15" s="33"/>
      <c r="AE15" s="24"/>
      <c r="AF15" s="34">
        <f>ROUND(AB15*$H$15,2)</f>
        <v>142378.28</v>
      </c>
      <c r="AG15" s="34"/>
      <c r="AH15" s="34"/>
      <c r="AI15" s="33">
        <f t="shared" si="175"/>
        <v>2</v>
      </c>
      <c r="AJ15" s="33">
        <f t="shared" si="175"/>
        <v>0</v>
      </c>
      <c r="AK15" s="33"/>
      <c r="AL15" s="24"/>
      <c r="AM15" s="34">
        <f>Y15+AF15</f>
        <v>284756.56</v>
      </c>
      <c r="AN15" s="34"/>
      <c r="AO15" s="34"/>
      <c r="AP15" s="33">
        <f>ROUND($I$15/12,0)</f>
        <v>1</v>
      </c>
      <c r="AQ15" s="33">
        <f>ROUND(AP15*($J$15/$I$15),0)</f>
        <v>0</v>
      </c>
      <c r="AR15" s="33"/>
      <c r="AS15" s="24"/>
      <c r="AT15" s="34">
        <f>ROUND(AP15*$H$15,2)</f>
        <v>142378.28</v>
      </c>
      <c r="AU15" s="34"/>
      <c r="AV15" s="34"/>
      <c r="AW15" s="33">
        <f>ROUND($M$15/12,0)</f>
        <v>1</v>
      </c>
      <c r="AX15" s="33">
        <f>ROUND(AW15*($N$15/$M$15),0)</f>
        <v>0</v>
      </c>
      <c r="AY15" s="33"/>
      <c r="AZ15" s="24"/>
      <c r="BA15" s="34">
        <f>ROUND(AW15*$H$15,2)</f>
        <v>142378.28</v>
      </c>
      <c r="BB15" s="34"/>
      <c r="BC15" s="34"/>
      <c r="BD15" s="33">
        <f t="shared" ref="BD15:BD17" si="181">AP15+AW15</f>
        <v>2</v>
      </c>
      <c r="BE15" s="33">
        <f t="shared" ref="BE15:BE17" si="182">AQ15+AX15</f>
        <v>0</v>
      </c>
      <c r="BF15" s="33"/>
      <c r="BG15" s="24"/>
      <c r="BH15" s="34">
        <f t="shared" ref="BH15:BH17" si="183">AT15+BA15</f>
        <v>284756.56</v>
      </c>
      <c r="BI15" s="34"/>
      <c r="BJ15" s="34"/>
      <c r="BK15" s="33">
        <f>ROUND($I$15/12,0)</f>
        <v>1</v>
      </c>
      <c r="BL15" s="33">
        <f>ROUND(BK15*($J$15/$I$15),0)</f>
        <v>0</v>
      </c>
      <c r="BM15" s="33"/>
      <c r="BN15" s="24"/>
      <c r="BO15" s="34">
        <f>ROUND(BK15*$H$15,2)</f>
        <v>142378.28</v>
      </c>
      <c r="BP15" s="34"/>
      <c r="BQ15" s="34"/>
      <c r="BR15" s="33">
        <f>ROUND($M$15/12,0)</f>
        <v>1</v>
      </c>
      <c r="BS15" s="33">
        <f>ROUND(BR15*($N$15/$M$15),0)</f>
        <v>0</v>
      </c>
      <c r="BT15" s="33"/>
      <c r="BU15" s="24"/>
      <c r="BV15" s="34">
        <f>ROUND(BR15*$H$15,2)</f>
        <v>142378.28</v>
      </c>
      <c r="BW15" s="34"/>
      <c r="BX15" s="34"/>
      <c r="BY15" s="33">
        <f t="shared" ref="BY15:BY17" si="184">BK15+BR15</f>
        <v>2</v>
      </c>
      <c r="BZ15" s="33">
        <f t="shared" ref="BZ15:BZ17" si="185">BL15+BS15</f>
        <v>0</v>
      </c>
      <c r="CA15" s="33"/>
      <c r="CB15" s="24"/>
      <c r="CC15" s="34">
        <f t="shared" ref="CC15:CC17" si="186">BO15+BV15</f>
        <v>284756.56</v>
      </c>
      <c r="CD15" s="34"/>
      <c r="CE15" s="34"/>
      <c r="CF15" s="33">
        <f>ROUND($I$15/12,0)</f>
        <v>1</v>
      </c>
      <c r="CG15" s="33">
        <f>ROUND(CF15*($J$15/$I$15),0)</f>
        <v>0</v>
      </c>
      <c r="CH15" s="33"/>
      <c r="CI15" s="24"/>
      <c r="CJ15" s="34">
        <f>ROUND(CF15*$H$15,2)</f>
        <v>142378.28</v>
      </c>
      <c r="CK15" s="34"/>
      <c r="CL15" s="34"/>
      <c r="CM15" s="33">
        <f>ROUND($M$15/12,0)</f>
        <v>1</v>
      </c>
      <c r="CN15" s="33">
        <f>ROUND(CM15*($N$15/$M$15),0)</f>
        <v>0</v>
      </c>
      <c r="CO15" s="33"/>
      <c r="CP15" s="24"/>
      <c r="CQ15" s="34">
        <f>ROUND(CM15*$H$15,2)</f>
        <v>142378.28</v>
      </c>
      <c r="CR15" s="34"/>
      <c r="CS15" s="34"/>
      <c r="CT15" s="33">
        <f t="shared" ref="CT15:CT17" si="187">CF15+CM15</f>
        <v>2</v>
      </c>
      <c r="CU15" s="33">
        <f t="shared" ref="CU15:CU17" si="188">CG15+CN15</f>
        <v>0</v>
      </c>
      <c r="CV15" s="33"/>
      <c r="CW15" s="24"/>
      <c r="CX15" s="34">
        <f t="shared" ref="CX15:CX17" si="189">CJ15+CQ15</f>
        <v>284756.56</v>
      </c>
      <c r="CY15" s="34"/>
      <c r="CZ15" s="34"/>
      <c r="DA15" s="33">
        <f>ROUND($I$15/12,0)</f>
        <v>1</v>
      </c>
      <c r="DB15" s="33">
        <f>ROUND(DA15*($J$15/$I$15),0)</f>
        <v>0</v>
      </c>
      <c r="DC15" s="33"/>
      <c r="DD15" s="24"/>
      <c r="DE15" s="34">
        <f>ROUND(DA15*$H$15,2)</f>
        <v>142378.28</v>
      </c>
      <c r="DF15" s="34"/>
      <c r="DG15" s="34"/>
      <c r="DH15" s="33">
        <f>ROUND($M$15/12,0)</f>
        <v>1</v>
      </c>
      <c r="DI15" s="33">
        <f>ROUND(DH15*($N$15/$M$15),0)</f>
        <v>0</v>
      </c>
      <c r="DJ15" s="33"/>
      <c r="DK15" s="24"/>
      <c r="DL15" s="34">
        <f>ROUND(DH15*$H$15,2)</f>
        <v>142378.28</v>
      </c>
      <c r="DM15" s="34"/>
      <c r="DN15" s="34"/>
      <c r="DO15" s="33">
        <f t="shared" ref="DO15:DO17" si="190">DA15+DH15</f>
        <v>2</v>
      </c>
      <c r="DP15" s="33">
        <f t="shared" ref="DP15:DP17" si="191">DB15+DI15</f>
        <v>0</v>
      </c>
      <c r="DQ15" s="33"/>
      <c r="DR15" s="24"/>
      <c r="DS15" s="34">
        <f t="shared" ref="DS15:DS17" si="192">DE15+DL15</f>
        <v>284756.56</v>
      </c>
      <c r="DT15" s="34"/>
      <c r="DU15" s="34"/>
      <c r="DV15" s="33">
        <f>ROUND($I$15/12,0)</f>
        <v>1</v>
      </c>
      <c r="DW15" s="33">
        <f>ROUND(DV15*($J$15/$I$15),0)</f>
        <v>0</v>
      </c>
      <c r="DX15" s="33"/>
      <c r="DY15" s="24"/>
      <c r="DZ15" s="34">
        <f>ROUND(DV15*$H$15,2)</f>
        <v>142378.28</v>
      </c>
      <c r="EA15" s="34"/>
      <c r="EB15" s="34"/>
      <c r="EC15" s="33">
        <f>ROUND($M$15/12,0)</f>
        <v>1</v>
      </c>
      <c r="ED15" s="33">
        <f>ROUND(EC15*($N$15/$M$15),0)</f>
        <v>0</v>
      </c>
      <c r="EE15" s="33"/>
      <c r="EF15" s="24"/>
      <c r="EG15" s="34">
        <f>ROUND(EC15*$H$15,2)</f>
        <v>142378.28</v>
      </c>
      <c r="EH15" s="34"/>
      <c r="EI15" s="34"/>
      <c r="EJ15" s="33">
        <f t="shared" ref="EJ15:EJ17" si="193">DV15+EC15</f>
        <v>2</v>
      </c>
      <c r="EK15" s="33">
        <f t="shared" ref="EK15:EK17" si="194">DW15+ED15</f>
        <v>0</v>
      </c>
      <c r="EL15" s="33"/>
      <c r="EM15" s="24"/>
      <c r="EN15" s="34">
        <f t="shared" ref="EN15:EN17" si="195">DZ15+EG15</f>
        <v>284756.56</v>
      </c>
      <c r="EO15" s="34"/>
      <c r="EP15" s="34"/>
      <c r="EQ15" s="33">
        <f>ROUND($I$15/12,0)</f>
        <v>1</v>
      </c>
      <c r="ER15" s="33">
        <f>ROUND(EQ15*($J$15/$I$15),0)</f>
        <v>0</v>
      </c>
      <c r="ES15" s="33"/>
      <c r="ET15" s="24"/>
      <c r="EU15" s="34">
        <f>ROUND(EQ15*$H$15,2)</f>
        <v>142378.28</v>
      </c>
      <c r="EV15" s="34"/>
      <c r="EW15" s="34"/>
      <c r="EX15" s="33">
        <f>ROUND($M$15/12,0)</f>
        <v>1</v>
      </c>
      <c r="EY15" s="33">
        <f>ROUND(EX15*($N$15/$M$15),0)</f>
        <v>0</v>
      </c>
      <c r="EZ15" s="33"/>
      <c r="FA15" s="24"/>
      <c r="FB15" s="34">
        <f>ROUND(EX15*$H$15,2)</f>
        <v>142378.28</v>
      </c>
      <c r="FC15" s="34"/>
      <c r="FD15" s="34"/>
      <c r="FE15" s="33">
        <f t="shared" ref="FE15:FE17" si="196">EQ15+EX15</f>
        <v>2</v>
      </c>
      <c r="FF15" s="33">
        <f t="shared" ref="FF15:FF17" si="197">ER15+EY15</f>
        <v>0</v>
      </c>
      <c r="FG15" s="33"/>
      <c r="FH15" s="24"/>
      <c r="FI15" s="34">
        <f t="shared" ref="FI15:FI17" si="198">EU15+FB15</f>
        <v>284756.56</v>
      </c>
      <c r="FJ15" s="34"/>
      <c r="FK15" s="34"/>
      <c r="FL15" s="33">
        <f>ROUND($I$15/12,0)</f>
        <v>1</v>
      </c>
      <c r="FM15" s="33">
        <f>ROUND(FL15*($J$15/$I$15),0)</f>
        <v>0</v>
      </c>
      <c r="FN15" s="33"/>
      <c r="FO15" s="24"/>
      <c r="FP15" s="34">
        <f>ROUND(FL15*$H$15,2)</f>
        <v>142378.28</v>
      </c>
      <c r="FQ15" s="34"/>
      <c r="FR15" s="34"/>
      <c r="FS15" s="33">
        <f>ROUND($M$15/12,0)</f>
        <v>1</v>
      </c>
      <c r="FT15" s="33">
        <f>ROUND(FS15*($N$15/$M$15),0)</f>
        <v>0</v>
      </c>
      <c r="FU15" s="33"/>
      <c r="FV15" s="24"/>
      <c r="FW15" s="34">
        <f>ROUND(FS15*$H$15,2)</f>
        <v>142378.28</v>
      </c>
      <c r="FX15" s="34"/>
      <c r="FY15" s="34"/>
      <c r="FZ15" s="33">
        <f t="shared" ref="FZ15:FZ17" si="199">FL15+FS15</f>
        <v>2</v>
      </c>
      <c r="GA15" s="33">
        <f t="shared" ref="GA15:GA17" si="200">FM15+FT15</f>
        <v>0</v>
      </c>
      <c r="GB15" s="33"/>
      <c r="GC15" s="24"/>
      <c r="GD15" s="34">
        <f t="shared" ref="GD15:GD17" si="201">FP15+FW15</f>
        <v>284756.56</v>
      </c>
      <c r="GE15" s="34"/>
      <c r="GF15" s="34"/>
      <c r="GG15" s="33">
        <f>ROUND($I$15/12,0)</f>
        <v>1</v>
      </c>
      <c r="GH15" s="33">
        <f>ROUND(GG15*($J$15/$I$15),0)</f>
        <v>0</v>
      </c>
      <c r="GI15" s="33"/>
      <c r="GJ15" s="24"/>
      <c r="GK15" s="34">
        <f>ROUND(GG15*$H$15,2)</f>
        <v>142378.28</v>
      </c>
      <c r="GL15" s="34"/>
      <c r="GM15" s="34"/>
      <c r="GN15" s="33">
        <f>ROUND($M$15/12,0)</f>
        <v>1</v>
      </c>
      <c r="GO15" s="33">
        <f>ROUND(GN15*($N$15/$M$15),0)</f>
        <v>0</v>
      </c>
      <c r="GP15" s="33"/>
      <c r="GQ15" s="24"/>
      <c r="GR15" s="34">
        <f>ROUND(GN15*$H$15,2)</f>
        <v>142378.28</v>
      </c>
      <c r="GS15" s="34"/>
      <c r="GT15" s="34"/>
      <c r="GU15" s="33">
        <f t="shared" ref="GU15:GU17" si="202">GG15+GN15</f>
        <v>2</v>
      </c>
      <c r="GV15" s="33">
        <f t="shared" ref="GV15:GV17" si="203">GH15+GO15</f>
        <v>0</v>
      </c>
      <c r="GW15" s="33"/>
      <c r="GX15" s="24"/>
      <c r="GY15" s="34">
        <f t="shared" ref="GY15:GY17" si="204">GK15+GR15</f>
        <v>284756.56</v>
      </c>
      <c r="GZ15" s="34"/>
      <c r="HA15" s="34"/>
      <c r="HB15" s="33">
        <f>ROUND($I$15/12,0)</f>
        <v>1</v>
      </c>
      <c r="HC15" s="33">
        <f>ROUND(HB15*($J$15/$I$15),0)</f>
        <v>0</v>
      </c>
      <c r="HD15" s="33"/>
      <c r="HE15" s="24"/>
      <c r="HF15" s="34">
        <f>ROUND(HB15*$H$15,2)</f>
        <v>142378.28</v>
      </c>
      <c r="HG15" s="34"/>
      <c r="HH15" s="34"/>
      <c r="HI15" s="33">
        <f>ROUND($M$15/12,0)</f>
        <v>1</v>
      </c>
      <c r="HJ15" s="33">
        <f>ROUND(HI15*($N$15/$M$15),0)</f>
        <v>0</v>
      </c>
      <c r="HK15" s="33"/>
      <c r="HL15" s="24"/>
      <c r="HM15" s="34">
        <f>ROUND(HI15*$H$15,2)</f>
        <v>142378.28</v>
      </c>
      <c r="HN15" s="34"/>
      <c r="HO15" s="34"/>
      <c r="HP15" s="33">
        <f t="shared" ref="HP15:HP17" si="205">HB15+HI15</f>
        <v>2</v>
      </c>
      <c r="HQ15" s="33">
        <f t="shared" ref="HQ15:HQ17" si="206">HC15+HJ15</f>
        <v>0</v>
      </c>
      <c r="HR15" s="33"/>
      <c r="HS15" s="24"/>
      <c r="HT15" s="34">
        <f t="shared" ref="HT15:HT17" si="207">HF15+HM15</f>
        <v>284756.56</v>
      </c>
      <c r="HU15" s="34"/>
      <c r="HV15" s="34"/>
      <c r="HW15" s="33">
        <f>ROUND($I$15/12,0)</f>
        <v>1</v>
      </c>
      <c r="HX15" s="33">
        <f>ROUND(HW15*($J$15/$I$15),0)</f>
        <v>0</v>
      </c>
      <c r="HY15" s="33"/>
      <c r="HZ15" s="24"/>
      <c r="IA15" s="34">
        <f>ROUND(HW15*$H$15,2)</f>
        <v>142378.28</v>
      </c>
      <c r="IB15" s="34"/>
      <c r="IC15" s="34"/>
      <c r="ID15" s="33"/>
      <c r="IE15" s="33">
        <f>ROUND(ID15*($N$15/$M$15),0)</f>
        <v>0</v>
      </c>
      <c r="IF15" s="33"/>
      <c r="IG15" s="24"/>
      <c r="IH15" s="34">
        <f>ROUND(ID15*$H$15,2)</f>
        <v>0</v>
      </c>
      <c r="II15" s="34"/>
      <c r="IJ15" s="34"/>
      <c r="IK15" s="33">
        <f t="shared" ref="IK15:IK17" si="208">HW15+ID15</f>
        <v>1</v>
      </c>
      <c r="IL15" s="33">
        <f t="shared" ref="IL15:IL17" si="209">HX15+IE15</f>
        <v>0</v>
      </c>
      <c r="IM15" s="33"/>
      <c r="IN15" s="24"/>
      <c r="IO15" s="34">
        <f t="shared" ref="IO15:IO17" si="210">IA15+IH15</f>
        <v>142378.28</v>
      </c>
      <c r="IP15" s="34"/>
      <c r="IQ15" s="34"/>
      <c r="IR15" s="33"/>
      <c r="IS15" s="33">
        <f>ROUND(IR15*($J$15/$I$15),0)</f>
        <v>0</v>
      </c>
      <c r="IT15" s="33"/>
      <c r="IU15" s="24"/>
      <c r="IV15" s="34">
        <f>ROUND(IR15*$H$15,2)</f>
        <v>0</v>
      </c>
      <c r="IW15" s="34"/>
      <c r="IX15" s="34"/>
      <c r="IY15" s="33"/>
      <c r="IZ15" s="33">
        <f>ROUND(IY15*($N$15/$M$15),0)</f>
        <v>0</v>
      </c>
      <c r="JA15" s="33"/>
      <c r="JB15" s="24"/>
      <c r="JC15" s="34">
        <f>ROUND(IY15*$H$15,2)</f>
        <v>0</v>
      </c>
      <c r="JD15" s="33">
        <f t="shared" ref="JD15:JD17" si="211">IR15+IY15</f>
        <v>0</v>
      </c>
      <c r="JE15" s="33">
        <f t="shared" ref="JE15:JE17" si="212">IS15+IZ15</f>
        <v>0</v>
      </c>
      <c r="JF15" s="33"/>
      <c r="JG15" s="24"/>
      <c r="JH15" s="34">
        <f t="shared" ref="JH15:JH17" si="213">IV15+JC15</f>
        <v>0</v>
      </c>
      <c r="JI15" s="33">
        <f t="shared" si="176"/>
        <v>11</v>
      </c>
      <c r="JJ15" s="33">
        <f t="shared" si="176"/>
        <v>0</v>
      </c>
      <c r="JK15" s="33"/>
      <c r="JL15" s="34">
        <f>Y15+AT15+BO15+CJ15+DE15+DZ15+EU15+FP15+GK15+HF15+IA15+IV15</f>
        <v>1566161.08</v>
      </c>
      <c r="JM15" s="33">
        <f t="shared" si="177"/>
        <v>10</v>
      </c>
      <c r="JN15" s="33">
        <f t="shared" si="178"/>
        <v>0</v>
      </c>
      <c r="JO15" s="33"/>
      <c r="JP15" s="34">
        <f t="shared" si="179"/>
        <v>1423782.8</v>
      </c>
      <c r="JQ15" s="33">
        <f t="shared" ref="JQ15:JQ17" si="214">JI15+JM15</f>
        <v>21</v>
      </c>
      <c r="JR15" s="33">
        <f t="shared" ref="JR15:JR17" si="215">JJ15+JN15</f>
        <v>0</v>
      </c>
      <c r="JS15" s="24"/>
      <c r="JT15" s="34">
        <f t="shared" ref="JT15:JT17" si="216">JL15+JP15</f>
        <v>2989943.88</v>
      </c>
      <c r="JV15" s="73">
        <f t="shared" si="83"/>
        <v>0</v>
      </c>
      <c r="JW15" s="73">
        <f t="shared" si="84"/>
        <v>0</v>
      </c>
      <c r="JX15" s="73">
        <f t="shared" si="85"/>
        <v>0</v>
      </c>
      <c r="JY15" s="80">
        <f t="shared" si="86"/>
        <v>0</v>
      </c>
      <c r="JZ15" s="73">
        <f t="shared" si="87"/>
        <v>0</v>
      </c>
      <c r="KA15" s="73">
        <f t="shared" si="88"/>
        <v>0</v>
      </c>
      <c r="KB15" s="73">
        <f t="shared" si="89"/>
        <v>0</v>
      </c>
      <c r="KC15" s="73">
        <f t="shared" si="90"/>
        <v>0</v>
      </c>
      <c r="KD15" s="73">
        <f t="shared" si="91"/>
        <v>0</v>
      </c>
      <c r="KE15" s="73">
        <f t="shared" si="92"/>
        <v>0</v>
      </c>
      <c r="KF15" s="73">
        <f t="shared" si="93"/>
        <v>0</v>
      </c>
      <c r="KG15" s="73">
        <f t="shared" si="94"/>
        <v>0</v>
      </c>
    </row>
    <row r="16" spans="1:293" ht="20.25" hidden="1" customHeight="1">
      <c r="A16" s="24">
        <v>110004</v>
      </c>
      <c r="B16" s="24" t="s">
        <v>49</v>
      </c>
      <c r="C16" s="24">
        <v>20</v>
      </c>
      <c r="D16" s="24" t="s">
        <v>82</v>
      </c>
      <c r="E16" s="24" t="s">
        <v>78</v>
      </c>
      <c r="F16" s="46" t="s">
        <v>83</v>
      </c>
      <c r="G16" s="48" t="s">
        <v>88</v>
      </c>
      <c r="H16" s="34">
        <v>142378.28</v>
      </c>
      <c r="I16" s="86">
        <v>1</v>
      </c>
      <c r="J16" s="86"/>
      <c r="K16" s="87"/>
      <c r="L16" s="88">
        <f t="shared" si="180"/>
        <v>142378.28</v>
      </c>
      <c r="M16" s="86">
        <v>4</v>
      </c>
      <c r="N16" s="33"/>
      <c r="O16" s="24"/>
      <c r="P16" s="34">
        <f>ROUND(H16*M16,2)</f>
        <v>569513.12</v>
      </c>
      <c r="Q16" s="33">
        <f t="shared" si="174"/>
        <v>5</v>
      </c>
      <c r="R16" s="33">
        <f t="shared" si="174"/>
        <v>0</v>
      </c>
      <c r="S16" s="24"/>
      <c r="T16" s="34">
        <f>L16+P16</f>
        <v>711891.4</v>
      </c>
      <c r="U16" s="33">
        <v>1</v>
      </c>
      <c r="V16" s="33">
        <f>ROUND(U16*($J$16/$I$16),0)</f>
        <v>0</v>
      </c>
      <c r="W16" s="33"/>
      <c r="X16" s="24"/>
      <c r="Y16" s="34">
        <f>ROUND(U16*$H$16,2)</f>
        <v>142378.28</v>
      </c>
      <c r="Z16" s="34"/>
      <c r="AA16" s="34"/>
      <c r="AB16" s="33">
        <v>1</v>
      </c>
      <c r="AC16" s="33">
        <f>ROUND(AB16*($N$16/$M$16),0)</f>
        <v>0</v>
      </c>
      <c r="AD16" s="33"/>
      <c r="AE16" s="24"/>
      <c r="AF16" s="34">
        <f>ROUND(AB16*$H$16,2)</f>
        <v>142378.28</v>
      </c>
      <c r="AG16" s="34"/>
      <c r="AH16" s="34"/>
      <c r="AI16" s="33">
        <f t="shared" si="175"/>
        <v>2</v>
      </c>
      <c r="AJ16" s="33">
        <f t="shared" si="175"/>
        <v>0</v>
      </c>
      <c r="AK16" s="33"/>
      <c r="AL16" s="24"/>
      <c r="AM16" s="34">
        <f>Y16+AF16</f>
        <v>284756.56</v>
      </c>
      <c r="AN16" s="34"/>
      <c r="AO16" s="34"/>
      <c r="AP16" s="33"/>
      <c r="AQ16" s="33">
        <f>ROUND(AP16*($J$16/$I$16),0)</f>
        <v>0</v>
      </c>
      <c r="AR16" s="33"/>
      <c r="AS16" s="24"/>
      <c r="AT16" s="34">
        <f>ROUND(AP16*$H$16,2)</f>
        <v>0</v>
      </c>
      <c r="AU16" s="34"/>
      <c r="AV16" s="34"/>
      <c r="AW16" s="33">
        <v>1</v>
      </c>
      <c r="AX16" s="33">
        <f>ROUND(AW16*($N$16/$M$16),0)</f>
        <v>0</v>
      </c>
      <c r="AY16" s="33"/>
      <c r="AZ16" s="24"/>
      <c r="BA16" s="34">
        <f>ROUND(AW16*$H$16,2)</f>
        <v>142378.28</v>
      </c>
      <c r="BB16" s="34"/>
      <c r="BC16" s="34"/>
      <c r="BD16" s="33">
        <f t="shared" si="181"/>
        <v>1</v>
      </c>
      <c r="BE16" s="33">
        <f t="shared" si="182"/>
        <v>0</v>
      </c>
      <c r="BF16" s="33"/>
      <c r="BG16" s="24"/>
      <c r="BH16" s="34">
        <f t="shared" si="183"/>
        <v>142378.28</v>
      </c>
      <c r="BI16" s="34"/>
      <c r="BJ16" s="34"/>
      <c r="BK16" s="33"/>
      <c r="BL16" s="33">
        <f>ROUND(BK16*($J$16/$I$16),0)</f>
        <v>0</v>
      </c>
      <c r="BM16" s="33"/>
      <c r="BN16" s="24"/>
      <c r="BO16" s="34">
        <f>ROUND(BK16*$H$16,2)</f>
        <v>0</v>
      </c>
      <c r="BP16" s="34"/>
      <c r="BQ16" s="34"/>
      <c r="BR16" s="33">
        <v>1</v>
      </c>
      <c r="BS16" s="33">
        <f>ROUND(BR16*($N$16/$M$16),0)</f>
        <v>0</v>
      </c>
      <c r="BT16" s="33"/>
      <c r="BU16" s="24"/>
      <c r="BV16" s="34">
        <f>ROUND(BR16*$H$16,2)</f>
        <v>142378.28</v>
      </c>
      <c r="BW16" s="34"/>
      <c r="BX16" s="34"/>
      <c r="BY16" s="33">
        <f t="shared" si="184"/>
        <v>1</v>
      </c>
      <c r="BZ16" s="33">
        <f t="shared" si="185"/>
        <v>0</v>
      </c>
      <c r="CA16" s="33"/>
      <c r="CB16" s="24"/>
      <c r="CC16" s="34">
        <f t="shared" si="186"/>
        <v>142378.28</v>
      </c>
      <c r="CD16" s="34"/>
      <c r="CE16" s="34"/>
      <c r="CF16" s="33"/>
      <c r="CG16" s="33">
        <f>ROUND(CF16*($J$16/$I$16),0)</f>
        <v>0</v>
      </c>
      <c r="CH16" s="33"/>
      <c r="CI16" s="24"/>
      <c r="CJ16" s="34">
        <f>ROUND(CF16*$H$16,2)</f>
        <v>0</v>
      </c>
      <c r="CK16" s="34"/>
      <c r="CL16" s="34"/>
      <c r="CM16" s="33">
        <v>1</v>
      </c>
      <c r="CN16" s="33">
        <f>ROUND(CM16*($N$16/$M$16),0)</f>
        <v>0</v>
      </c>
      <c r="CO16" s="33"/>
      <c r="CP16" s="24"/>
      <c r="CQ16" s="34">
        <f>ROUND(CM16*$H$16,2)</f>
        <v>142378.28</v>
      </c>
      <c r="CR16" s="34"/>
      <c r="CS16" s="34"/>
      <c r="CT16" s="33">
        <f t="shared" si="187"/>
        <v>1</v>
      </c>
      <c r="CU16" s="33">
        <f t="shared" si="188"/>
        <v>0</v>
      </c>
      <c r="CV16" s="33"/>
      <c r="CW16" s="24"/>
      <c r="CX16" s="34">
        <f t="shared" si="189"/>
        <v>142378.28</v>
      </c>
      <c r="CY16" s="34"/>
      <c r="CZ16" s="34"/>
      <c r="DA16" s="33"/>
      <c r="DB16" s="33">
        <f>ROUND(DA16*($J$16/$I$16),0)</f>
        <v>0</v>
      </c>
      <c r="DC16" s="33"/>
      <c r="DD16" s="24"/>
      <c r="DE16" s="34">
        <f>ROUND(DA16*$H$16,2)</f>
        <v>0</v>
      </c>
      <c r="DF16" s="34"/>
      <c r="DG16" s="34"/>
      <c r="DH16" s="33"/>
      <c r="DI16" s="33">
        <f>ROUND(DH16*($N$16/$M$16),0)</f>
        <v>0</v>
      </c>
      <c r="DJ16" s="33"/>
      <c r="DK16" s="24"/>
      <c r="DL16" s="34">
        <f>ROUND(DH16*$H$16,2)</f>
        <v>0</v>
      </c>
      <c r="DM16" s="34"/>
      <c r="DN16" s="34"/>
      <c r="DO16" s="33">
        <f t="shared" si="190"/>
        <v>0</v>
      </c>
      <c r="DP16" s="33">
        <f t="shared" si="191"/>
        <v>0</v>
      </c>
      <c r="DQ16" s="33"/>
      <c r="DR16" s="24"/>
      <c r="DS16" s="34">
        <f t="shared" si="192"/>
        <v>0</v>
      </c>
      <c r="DT16" s="34"/>
      <c r="DU16" s="34"/>
      <c r="DV16" s="33"/>
      <c r="DW16" s="33">
        <f>ROUND(DV16*($J$16/$I$16),0)</f>
        <v>0</v>
      </c>
      <c r="DX16" s="33"/>
      <c r="DY16" s="24"/>
      <c r="DZ16" s="34">
        <f>ROUND(DV16*$H$16,2)</f>
        <v>0</v>
      </c>
      <c r="EA16" s="34"/>
      <c r="EB16" s="34"/>
      <c r="EC16" s="33"/>
      <c r="ED16" s="33">
        <f>ROUND(EC16*($N$16/$M$16),0)</f>
        <v>0</v>
      </c>
      <c r="EE16" s="33"/>
      <c r="EF16" s="24"/>
      <c r="EG16" s="34">
        <f>ROUND(EC16*$H$16,2)</f>
        <v>0</v>
      </c>
      <c r="EH16" s="34"/>
      <c r="EI16" s="34"/>
      <c r="EJ16" s="33">
        <f t="shared" si="193"/>
        <v>0</v>
      </c>
      <c r="EK16" s="33">
        <f t="shared" si="194"/>
        <v>0</v>
      </c>
      <c r="EL16" s="33"/>
      <c r="EM16" s="24"/>
      <c r="EN16" s="34">
        <f t="shared" si="195"/>
        <v>0</v>
      </c>
      <c r="EO16" s="34"/>
      <c r="EP16" s="34"/>
      <c r="EQ16" s="33"/>
      <c r="ER16" s="33">
        <f>ROUND(EQ16*($J$16/$I$16),0)</f>
        <v>0</v>
      </c>
      <c r="ES16" s="33"/>
      <c r="ET16" s="24"/>
      <c r="EU16" s="34">
        <f>ROUND(EQ16*$H$16,2)</f>
        <v>0</v>
      </c>
      <c r="EV16" s="34"/>
      <c r="EW16" s="34"/>
      <c r="EX16" s="33"/>
      <c r="EY16" s="33">
        <f>ROUND(EX16*($N$16/$M$16),0)</f>
        <v>0</v>
      </c>
      <c r="EZ16" s="33"/>
      <c r="FA16" s="24"/>
      <c r="FB16" s="34">
        <f>ROUND(EX16*$H$16,2)</f>
        <v>0</v>
      </c>
      <c r="FC16" s="34"/>
      <c r="FD16" s="34"/>
      <c r="FE16" s="33">
        <f t="shared" si="196"/>
        <v>0</v>
      </c>
      <c r="FF16" s="33">
        <f t="shared" si="197"/>
        <v>0</v>
      </c>
      <c r="FG16" s="33"/>
      <c r="FH16" s="24"/>
      <c r="FI16" s="34">
        <f t="shared" si="198"/>
        <v>0</v>
      </c>
      <c r="FJ16" s="34"/>
      <c r="FK16" s="34"/>
      <c r="FL16" s="33"/>
      <c r="FM16" s="33">
        <f>ROUND(FL16*($J$16/$I$16),0)</f>
        <v>0</v>
      </c>
      <c r="FN16" s="33"/>
      <c r="FO16" s="24"/>
      <c r="FP16" s="34">
        <f>ROUND(FL16*$H$16,2)</f>
        <v>0</v>
      </c>
      <c r="FQ16" s="34"/>
      <c r="FR16" s="34"/>
      <c r="FS16" s="33"/>
      <c r="FT16" s="33">
        <f>ROUND(FS16*($N$16/$M$16),0)</f>
        <v>0</v>
      </c>
      <c r="FU16" s="33"/>
      <c r="FV16" s="24"/>
      <c r="FW16" s="34">
        <f>ROUND(FS16*$H$16,2)</f>
        <v>0</v>
      </c>
      <c r="FX16" s="34"/>
      <c r="FY16" s="34"/>
      <c r="FZ16" s="33">
        <f t="shared" si="199"/>
        <v>0</v>
      </c>
      <c r="GA16" s="33">
        <f t="shared" si="200"/>
        <v>0</v>
      </c>
      <c r="GB16" s="33"/>
      <c r="GC16" s="24"/>
      <c r="GD16" s="34">
        <f t="shared" si="201"/>
        <v>0</v>
      </c>
      <c r="GE16" s="34"/>
      <c r="GF16" s="34"/>
      <c r="GG16" s="33"/>
      <c r="GH16" s="33">
        <f>ROUND(GG16*($J$16/$I$16),0)</f>
        <v>0</v>
      </c>
      <c r="GI16" s="33"/>
      <c r="GJ16" s="24"/>
      <c r="GK16" s="34">
        <f>ROUND(GG16*$H$16,2)</f>
        <v>0</v>
      </c>
      <c r="GL16" s="34"/>
      <c r="GM16" s="34"/>
      <c r="GN16" s="33"/>
      <c r="GO16" s="33">
        <f>ROUND(GN16*($N$16/$M$16),0)</f>
        <v>0</v>
      </c>
      <c r="GP16" s="33"/>
      <c r="GQ16" s="24"/>
      <c r="GR16" s="34">
        <f>ROUND(GN16*$H$16,2)</f>
        <v>0</v>
      </c>
      <c r="GS16" s="34"/>
      <c r="GT16" s="34"/>
      <c r="GU16" s="33">
        <f t="shared" si="202"/>
        <v>0</v>
      </c>
      <c r="GV16" s="33">
        <f t="shared" si="203"/>
        <v>0</v>
      </c>
      <c r="GW16" s="33"/>
      <c r="GX16" s="24"/>
      <c r="GY16" s="34">
        <f t="shared" si="204"/>
        <v>0</v>
      </c>
      <c r="GZ16" s="34"/>
      <c r="HA16" s="34"/>
      <c r="HB16" s="33"/>
      <c r="HC16" s="33">
        <f>ROUND(HB16*($J$16/$I$16),0)</f>
        <v>0</v>
      </c>
      <c r="HD16" s="33"/>
      <c r="HE16" s="24"/>
      <c r="HF16" s="34">
        <f>ROUND(HB16*$H$16,2)</f>
        <v>0</v>
      </c>
      <c r="HG16" s="34"/>
      <c r="HH16" s="34"/>
      <c r="HI16" s="33"/>
      <c r="HJ16" s="33">
        <f>ROUND(HI16*($N$16/$M$16),0)</f>
        <v>0</v>
      </c>
      <c r="HK16" s="33"/>
      <c r="HL16" s="24"/>
      <c r="HM16" s="34">
        <f>ROUND(HI16*$H$16,2)</f>
        <v>0</v>
      </c>
      <c r="HN16" s="34"/>
      <c r="HO16" s="34"/>
      <c r="HP16" s="33">
        <f t="shared" si="205"/>
        <v>0</v>
      </c>
      <c r="HQ16" s="33">
        <f t="shared" si="206"/>
        <v>0</v>
      </c>
      <c r="HR16" s="33"/>
      <c r="HS16" s="24"/>
      <c r="HT16" s="34">
        <f t="shared" si="207"/>
        <v>0</v>
      </c>
      <c r="HU16" s="34"/>
      <c r="HV16" s="34"/>
      <c r="HW16" s="33"/>
      <c r="HX16" s="33">
        <f>ROUND(HW16*($J$16/$I$16),0)</f>
        <v>0</v>
      </c>
      <c r="HY16" s="33"/>
      <c r="HZ16" s="24"/>
      <c r="IA16" s="34">
        <f>ROUND(HW16*$H$16,2)</f>
        <v>0</v>
      </c>
      <c r="IB16" s="34"/>
      <c r="IC16" s="34"/>
      <c r="ID16" s="33"/>
      <c r="IE16" s="33">
        <f>ROUND(ID16*($N$16/$M$16),0)</f>
        <v>0</v>
      </c>
      <c r="IF16" s="33"/>
      <c r="IG16" s="24"/>
      <c r="IH16" s="34">
        <f>ROUND(ID16*$H$16,2)</f>
        <v>0</v>
      </c>
      <c r="II16" s="34"/>
      <c r="IJ16" s="34"/>
      <c r="IK16" s="33">
        <f t="shared" si="208"/>
        <v>0</v>
      </c>
      <c r="IL16" s="33">
        <f t="shared" si="209"/>
        <v>0</v>
      </c>
      <c r="IM16" s="33"/>
      <c r="IN16" s="24"/>
      <c r="IO16" s="34">
        <f t="shared" si="210"/>
        <v>0</v>
      </c>
      <c r="IP16" s="34"/>
      <c r="IQ16" s="34"/>
      <c r="IR16" s="33"/>
      <c r="IS16" s="33">
        <f>ROUND(IR16*($J$16/$I$16),0)</f>
        <v>0</v>
      </c>
      <c r="IT16" s="33"/>
      <c r="IU16" s="24"/>
      <c r="IV16" s="34">
        <f>ROUND(IR16*$H$16,2)</f>
        <v>0</v>
      </c>
      <c r="IW16" s="34"/>
      <c r="IX16" s="34"/>
      <c r="IY16" s="33"/>
      <c r="IZ16" s="33">
        <f>ROUND(IY16*($N$16/$M$16),0)</f>
        <v>0</v>
      </c>
      <c r="JA16" s="33"/>
      <c r="JB16" s="24"/>
      <c r="JC16" s="34">
        <f>ROUND(IY16*$H$16,2)</f>
        <v>0</v>
      </c>
      <c r="JD16" s="33">
        <f t="shared" si="211"/>
        <v>0</v>
      </c>
      <c r="JE16" s="33">
        <f t="shared" si="212"/>
        <v>0</v>
      </c>
      <c r="JF16" s="33"/>
      <c r="JG16" s="24"/>
      <c r="JH16" s="34">
        <f t="shared" si="213"/>
        <v>0</v>
      </c>
      <c r="JI16" s="33">
        <f t="shared" si="176"/>
        <v>1</v>
      </c>
      <c r="JJ16" s="33">
        <f t="shared" si="176"/>
        <v>0</v>
      </c>
      <c r="JK16" s="33"/>
      <c r="JL16" s="34">
        <f>Y16+AT16+BO16+CJ16+DE16+DZ16+EU16+FP16+GK16+HF16+IA16+IV16</f>
        <v>142378.28</v>
      </c>
      <c r="JM16" s="33">
        <f t="shared" si="177"/>
        <v>4</v>
      </c>
      <c r="JN16" s="33">
        <f t="shared" si="178"/>
        <v>0</v>
      </c>
      <c r="JO16" s="33"/>
      <c r="JP16" s="34">
        <f t="shared" si="179"/>
        <v>569513.12</v>
      </c>
      <c r="JQ16" s="33">
        <f t="shared" si="214"/>
        <v>5</v>
      </c>
      <c r="JR16" s="33">
        <f t="shared" si="215"/>
        <v>0</v>
      </c>
      <c r="JS16" s="24"/>
      <c r="JT16" s="34">
        <f t="shared" si="216"/>
        <v>711891.4</v>
      </c>
      <c r="JV16" s="73">
        <f t="shared" si="83"/>
        <v>0</v>
      </c>
      <c r="JW16" s="73">
        <f t="shared" si="84"/>
        <v>0</v>
      </c>
      <c r="JX16" s="73">
        <f t="shared" si="85"/>
        <v>0</v>
      </c>
      <c r="JY16" s="80">
        <f t="shared" si="86"/>
        <v>0</v>
      </c>
      <c r="JZ16" s="73">
        <f t="shared" si="87"/>
        <v>0</v>
      </c>
      <c r="KA16" s="73">
        <f t="shared" si="88"/>
        <v>0</v>
      </c>
      <c r="KB16" s="73">
        <f t="shared" si="89"/>
        <v>0</v>
      </c>
      <c r="KC16" s="73">
        <f t="shared" si="90"/>
        <v>0</v>
      </c>
      <c r="KD16" s="73">
        <f t="shared" si="91"/>
        <v>0</v>
      </c>
      <c r="KE16" s="73">
        <f t="shared" si="92"/>
        <v>0</v>
      </c>
      <c r="KF16" s="73">
        <f t="shared" si="93"/>
        <v>0</v>
      </c>
      <c r="KG16" s="73">
        <f t="shared" si="94"/>
        <v>0</v>
      </c>
    </row>
    <row r="17" spans="1:293" ht="20.25" hidden="1" customHeight="1">
      <c r="A17" s="24">
        <v>110004</v>
      </c>
      <c r="B17" s="24" t="s">
        <v>49</v>
      </c>
      <c r="C17" s="24">
        <v>22</v>
      </c>
      <c r="D17" s="24" t="s">
        <v>84</v>
      </c>
      <c r="E17" s="24" t="s">
        <v>78</v>
      </c>
      <c r="F17" s="46" t="s">
        <v>85</v>
      </c>
      <c r="G17" s="48" t="s">
        <v>89</v>
      </c>
      <c r="H17" s="34">
        <v>149881.49</v>
      </c>
      <c r="I17" s="86">
        <v>22</v>
      </c>
      <c r="J17" s="86"/>
      <c r="K17" s="87"/>
      <c r="L17" s="88">
        <f t="shared" si="180"/>
        <v>3297392.78</v>
      </c>
      <c r="M17" s="86">
        <v>18</v>
      </c>
      <c r="N17" s="33"/>
      <c r="O17" s="24"/>
      <c r="P17" s="34">
        <f>ROUND(H17*M17,2)</f>
        <v>2697866.82</v>
      </c>
      <c r="Q17" s="33">
        <f t="shared" si="174"/>
        <v>40</v>
      </c>
      <c r="R17" s="33">
        <f t="shared" si="174"/>
        <v>0</v>
      </c>
      <c r="S17" s="24"/>
      <c r="T17" s="34">
        <f>L17+P17</f>
        <v>5995259.5999999996</v>
      </c>
      <c r="U17" s="33">
        <f>ROUND($I$17/12,0)</f>
        <v>2</v>
      </c>
      <c r="V17" s="33">
        <f>ROUND(U17*($J$17/$I$17),0)</f>
        <v>0</v>
      </c>
      <c r="W17" s="33"/>
      <c r="X17" s="24"/>
      <c r="Y17" s="34">
        <f>ROUND(U17*$H$17,2)</f>
        <v>299762.98</v>
      </c>
      <c r="Z17" s="34"/>
      <c r="AA17" s="34"/>
      <c r="AB17" s="33">
        <f>ROUND($M$17/12,0)</f>
        <v>2</v>
      </c>
      <c r="AC17" s="33">
        <f>ROUND(AB17*($N$17/$M$17),0)</f>
        <v>0</v>
      </c>
      <c r="AD17" s="33"/>
      <c r="AE17" s="24"/>
      <c r="AF17" s="34">
        <f>ROUND(AB17*$H$17,2)</f>
        <v>299762.98</v>
      </c>
      <c r="AG17" s="34"/>
      <c r="AH17" s="34"/>
      <c r="AI17" s="33">
        <f t="shared" si="175"/>
        <v>4</v>
      </c>
      <c r="AJ17" s="33">
        <f t="shared" si="175"/>
        <v>0</v>
      </c>
      <c r="AK17" s="33"/>
      <c r="AL17" s="24"/>
      <c r="AM17" s="34">
        <f>Y17+AF17</f>
        <v>599525.96</v>
      </c>
      <c r="AN17" s="34"/>
      <c r="AO17" s="34"/>
      <c r="AP17" s="33">
        <f>ROUND($I$17/12,0)</f>
        <v>2</v>
      </c>
      <c r="AQ17" s="33">
        <f>ROUND(AP17*($J$17/$I$17),0)</f>
        <v>0</v>
      </c>
      <c r="AR17" s="33"/>
      <c r="AS17" s="24"/>
      <c r="AT17" s="34">
        <f>ROUND(AP17*$H$17,2)</f>
        <v>299762.98</v>
      </c>
      <c r="AU17" s="34"/>
      <c r="AV17" s="34"/>
      <c r="AW17" s="33">
        <f>ROUND($M$17/12,0)</f>
        <v>2</v>
      </c>
      <c r="AX17" s="33">
        <f>ROUND(AW17*($N$17/$M$17),0)</f>
        <v>0</v>
      </c>
      <c r="AY17" s="33"/>
      <c r="AZ17" s="24"/>
      <c r="BA17" s="34">
        <f>ROUND(AW17*$H$17,2)</f>
        <v>299762.98</v>
      </c>
      <c r="BB17" s="34"/>
      <c r="BC17" s="34"/>
      <c r="BD17" s="33">
        <f t="shared" si="181"/>
        <v>4</v>
      </c>
      <c r="BE17" s="33">
        <f t="shared" si="182"/>
        <v>0</v>
      </c>
      <c r="BF17" s="33"/>
      <c r="BG17" s="24"/>
      <c r="BH17" s="34">
        <f t="shared" si="183"/>
        <v>599525.96</v>
      </c>
      <c r="BI17" s="34"/>
      <c r="BJ17" s="34"/>
      <c r="BK17" s="33">
        <f>ROUND($I$17/12,0)</f>
        <v>2</v>
      </c>
      <c r="BL17" s="33">
        <f>ROUND(BK17*($J$17/$I$17),0)</f>
        <v>0</v>
      </c>
      <c r="BM17" s="33"/>
      <c r="BN17" s="24"/>
      <c r="BO17" s="34">
        <f>ROUND(BK17*$H$17,2)</f>
        <v>299762.98</v>
      </c>
      <c r="BP17" s="34"/>
      <c r="BQ17" s="34"/>
      <c r="BR17" s="33">
        <f>ROUND($M$17/12,0)</f>
        <v>2</v>
      </c>
      <c r="BS17" s="33">
        <f>ROUND(BR17*($N$17/$M$17),0)</f>
        <v>0</v>
      </c>
      <c r="BT17" s="33"/>
      <c r="BU17" s="24"/>
      <c r="BV17" s="34">
        <f>ROUND(BR17*$H$17,2)</f>
        <v>299762.98</v>
      </c>
      <c r="BW17" s="34"/>
      <c r="BX17" s="34"/>
      <c r="BY17" s="33">
        <f t="shared" si="184"/>
        <v>4</v>
      </c>
      <c r="BZ17" s="33">
        <f t="shared" si="185"/>
        <v>0</v>
      </c>
      <c r="CA17" s="33"/>
      <c r="CB17" s="24"/>
      <c r="CC17" s="34">
        <f t="shared" si="186"/>
        <v>599525.96</v>
      </c>
      <c r="CD17" s="34"/>
      <c r="CE17" s="34"/>
      <c r="CF17" s="33">
        <f>ROUND($I$17/12,0)</f>
        <v>2</v>
      </c>
      <c r="CG17" s="33">
        <f>ROUND(CF17*($J$17/$I$17),0)</f>
        <v>0</v>
      </c>
      <c r="CH17" s="33"/>
      <c r="CI17" s="24"/>
      <c r="CJ17" s="34">
        <f>ROUND(CF17*$H$17,2)</f>
        <v>299762.98</v>
      </c>
      <c r="CK17" s="34"/>
      <c r="CL17" s="34"/>
      <c r="CM17" s="33">
        <f>ROUND($M$17/12,0)</f>
        <v>2</v>
      </c>
      <c r="CN17" s="33">
        <f>ROUND(CM17*($N$17/$M$17),0)</f>
        <v>0</v>
      </c>
      <c r="CO17" s="33"/>
      <c r="CP17" s="24"/>
      <c r="CQ17" s="34">
        <f>ROUND(CM17*$H$17,2)</f>
        <v>299762.98</v>
      </c>
      <c r="CR17" s="34"/>
      <c r="CS17" s="34"/>
      <c r="CT17" s="33">
        <f t="shared" si="187"/>
        <v>4</v>
      </c>
      <c r="CU17" s="33">
        <f t="shared" si="188"/>
        <v>0</v>
      </c>
      <c r="CV17" s="33"/>
      <c r="CW17" s="24"/>
      <c r="CX17" s="34">
        <f t="shared" si="189"/>
        <v>599525.96</v>
      </c>
      <c r="CY17" s="34"/>
      <c r="CZ17" s="34"/>
      <c r="DA17" s="33">
        <f>ROUND($I$17/12,0)</f>
        <v>2</v>
      </c>
      <c r="DB17" s="33">
        <f>ROUND(DA17*($J$17/$I$17),0)</f>
        <v>0</v>
      </c>
      <c r="DC17" s="33"/>
      <c r="DD17" s="24"/>
      <c r="DE17" s="34">
        <f>ROUND(DA17*$H$17,2)</f>
        <v>299762.98</v>
      </c>
      <c r="DF17" s="34"/>
      <c r="DG17" s="34"/>
      <c r="DH17" s="33">
        <f>ROUND($M$17/12,0)</f>
        <v>2</v>
      </c>
      <c r="DI17" s="33">
        <f>ROUND(DH17*($N$17/$M$17),0)</f>
        <v>0</v>
      </c>
      <c r="DJ17" s="33"/>
      <c r="DK17" s="24"/>
      <c r="DL17" s="34">
        <f>ROUND(DH17*$H$17,2)</f>
        <v>299762.98</v>
      </c>
      <c r="DM17" s="34"/>
      <c r="DN17" s="34"/>
      <c r="DO17" s="33">
        <f t="shared" si="190"/>
        <v>4</v>
      </c>
      <c r="DP17" s="33">
        <f t="shared" si="191"/>
        <v>0</v>
      </c>
      <c r="DQ17" s="33"/>
      <c r="DR17" s="24"/>
      <c r="DS17" s="34">
        <f t="shared" si="192"/>
        <v>599525.96</v>
      </c>
      <c r="DT17" s="34"/>
      <c r="DU17" s="34"/>
      <c r="DV17" s="33">
        <f>ROUND($I$17/12,0)</f>
        <v>2</v>
      </c>
      <c r="DW17" s="33">
        <f>ROUND(DV17*($J$17/$I$17),0)</f>
        <v>0</v>
      </c>
      <c r="DX17" s="33"/>
      <c r="DY17" s="24"/>
      <c r="DZ17" s="34">
        <f>ROUND(DV17*$H$17,2)</f>
        <v>299762.98</v>
      </c>
      <c r="EA17" s="34"/>
      <c r="EB17" s="34"/>
      <c r="EC17" s="33">
        <f>ROUND($M$17/12,0)</f>
        <v>2</v>
      </c>
      <c r="ED17" s="33">
        <f>ROUND(EC17*($N$17/$M$17),0)</f>
        <v>0</v>
      </c>
      <c r="EE17" s="33"/>
      <c r="EF17" s="24"/>
      <c r="EG17" s="34">
        <f>ROUND(EC17*$H$17,2)</f>
        <v>299762.98</v>
      </c>
      <c r="EH17" s="34"/>
      <c r="EI17" s="34"/>
      <c r="EJ17" s="33">
        <f t="shared" si="193"/>
        <v>4</v>
      </c>
      <c r="EK17" s="33">
        <f t="shared" si="194"/>
        <v>0</v>
      </c>
      <c r="EL17" s="33"/>
      <c r="EM17" s="24"/>
      <c r="EN17" s="34">
        <f t="shared" si="195"/>
        <v>599525.96</v>
      </c>
      <c r="EO17" s="34"/>
      <c r="EP17" s="34"/>
      <c r="EQ17" s="33">
        <f>ROUND($I$17/12,0)</f>
        <v>2</v>
      </c>
      <c r="ER17" s="33">
        <f>ROUND(EQ17*($J$17/$I$17),0)</f>
        <v>0</v>
      </c>
      <c r="ES17" s="33"/>
      <c r="ET17" s="24"/>
      <c r="EU17" s="34">
        <f>ROUND(EQ17*$H$17,2)</f>
        <v>299762.98</v>
      </c>
      <c r="EV17" s="34"/>
      <c r="EW17" s="34"/>
      <c r="EX17" s="33">
        <f>ROUND($M$17/12,0)-1</f>
        <v>1</v>
      </c>
      <c r="EY17" s="33">
        <f>ROUND(EX17*($N$17/$M$17),0)</f>
        <v>0</v>
      </c>
      <c r="EZ17" s="33"/>
      <c r="FA17" s="24"/>
      <c r="FB17" s="34">
        <f>ROUND(EX17*$H$17,2)</f>
        <v>149881.49</v>
      </c>
      <c r="FC17" s="34"/>
      <c r="FD17" s="34"/>
      <c r="FE17" s="33">
        <f t="shared" si="196"/>
        <v>3</v>
      </c>
      <c r="FF17" s="33">
        <f t="shared" si="197"/>
        <v>0</v>
      </c>
      <c r="FG17" s="33"/>
      <c r="FH17" s="24"/>
      <c r="FI17" s="34">
        <f t="shared" si="198"/>
        <v>449644.47</v>
      </c>
      <c r="FJ17" s="34"/>
      <c r="FK17" s="34"/>
      <c r="FL17" s="33">
        <f>ROUND($I$17/12,0)</f>
        <v>2</v>
      </c>
      <c r="FM17" s="33">
        <f>ROUND(FL17*($J$17/$I$17),0)</f>
        <v>0</v>
      </c>
      <c r="FN17" s="33"/>
      <c r="FO17" s="24"/>
      <c r="FP17" s="34">
        <f>ROUND(FL17*$H$17,2)</f>
        <v>299762.98</v>
      </c>
      <c r="FQ17" s="34"/>
      <c r="FR17" s="34"/>
      <c r="FS17" s="33">
        <f>ROUND($M$17/12,0)-1</f>
        <v>1</v>
      </c>
      <c r="FT17" s="33">
        <f>ROUND(FS17*($N$17/$M$17),0)</f>
        <v>0</v>
      </c>
      <c r="FU17" s="33"/>
      <c r="FV17" s="24"/>
      <c r="FW17" s="34">
        <f>ROUND(FS17*$H$17,2)</f>
        <v>149881.49</v>
      </c>
      <c r="FX17" s="34"/>
      <c r="FY17" s="34"/>
      <c r="FZ17" s="33">
        <f t="shared" si="199"/>
        <v>3</v>
      </c>
      <c r="GA17" s="33">
        <f t="shared" si="200"/>
        <v>0</v>
      </c>
      <c r="GB17" s="33"/>
      <c r="GC17" s="24"/>
      <c r="GD17" s="34">
        <f t="shared" si="201"/>
        <v>449644.47</v>
      </c>
      <c r="GE17" s="34"/>
      <c r="GF17" s="34"/>
      <c r="GG17" s="33">
        <f>ROUND($I$17/12,0)</f>
        <v>2</v>
      </c>
      <c r="GH17" s="33">
        <f>ROUND(GG17*($J$17/$I$17),0)</f>
        <v>0</v>
      </c>
      <c r="GI17" s="33"/>
      <c r="GJ17" s="24"/>
      <c r="GK17" s="34">
        <f>ROUND(GG17*$H$17,2)</f>
        <v>299762.98</v>
      </c>
      <c r="GL17" s="34"/>
      <c r="GM17" s="34"/>
      <c r="GN17" s="33">
        <f>ROUND($M$17/12,0)-1</f>
        <v>1</v>
      </c>
      <c r="GO17" s="33">
        <f>ROUND(GN17*($N$17/$M$17),0)</f>
        <v>0</v>
      </c>
      <c r="GP17" s="33"/>
      <c r="GQ17" s="24"/>
      <c r="GR17" s="34">
        <f>ROUND(GN17*$H$17,2)</f>
        <v>149881.49</v>
      </c>
      <c r="GS17" s="34"/>
      <c r="GT17" s="34"/>
      <c r="GU17" s="33">
        <f t="shared" si="202"/>
        <v>3</v>
      </c>
      <c r="GV17" s="33">
        <f t="shared" si="203"/>
        <v>0</v>
      </c>
      <c r="GW17" s="33"/>
      <c r="GX17" s="24"/>
      <c r="GY17" s="34">
        <f t="shared" si="204"/>
        <v>449644.47</v>
      </c>
      <c r="GZ17" s="34"/>
      <c r="HA17" s="34"/>
      <c r="HB17" s="33">
        <f>ROUND($I$17/12,0)</f>
        <v>2</v>
      </c>
      <c r="HC17" s="33">
        <f>ROUND(HB17*($J$17/$I$17),0)</f>
        <v>0</v>
      </c>
      <c r="HD17" s="33"/>
      <c r="HE17" s="24"/>
      <c r="HF17" s="34">
        <f>ROUND(HB17*$H$17,2)</f>
        <v>299762.98</v>
      </c>
      <c r="HG17" s="34"/>
      <c r="HH17" s="34"/>
      <c r="HI17" s="33">
        <f>ROUND($M$17/12,0)-1</f>
        <v>1</v>
      </c>
      <c r="HJ17" s="33">
        <f>ROUND(HI17*($N$17/$M$17),0)</f>
        <v>0</v>
      </c>
      <c r="HK17" s="33"/>
      <c r="HL17" s="24"/>
      <c r="HM17" s="34">
        <f>ROUND(HI17*$H$17,2)</f>
        <v>149881.49</v>
      </c>
      <c r="HN17" s="34"/>
      <c r="HO17" s="34"/>
      <c r="HP17" s="33">
        <f t="shared" si="205"/>
        <v>3</v>
      </c>
      <c r="HQ17" s="33">
        <f t="shared" si="206"/>
        <v>0</v>
      </c>
      <c r="HR17" s="33"/>
      <c r="HS17" s="24"/>
      <c r="HT17" s="34">
        <f t="shared" si="207"/>
        <v>449644.47</v>
      </c>
      <c r="HU17" s="34"/>
      <c r="HV17" s="34"/>
      <c r="HW17" s="33">
        <f>ROUND($I$17/12,0)</f>
        <v>2</v>
      </c>
      <c r="HX17" s="33">
        <f>ROUND(HW17*($J$17/$I$17),0)</f>
        <v>0</v>
      </c>
      <c r="HY17" s="33"/>
      <c r="HZ17" s="24"/>
      <c r="IA17" s="34">
        <f>ROUND(HW17*$H$17,2)</f>
        <v>299762.98</v>
      </c>
      <c r="IB17" s="34"/>
      <c r="IC17" s="34"/>
      <c r="ID17" s="33">
        <f>ROUND($M$17/12,0)-1</f>
        <v>1</v>
      </c>
      <c r="IE17" s="33">
        <f>ROUND(ID17*($N$17/$M$17),0)</f>
        <v>0</v>
      </c>
      <c r="IF17" s="33"/>
      <c r="IG17" s="24"/>
      <c r="IH17" s="34">
        <f>ROUND(ID17*$H$17,2)</f>
        <v>149881.49</v>
      </c>
      <c r="II17" s="34"/>
      <c r="IJ17" s="34"/>
      <c r="IK17" s="33">
        <f t="shared" si="208"/>
        <v>3</v>
      </c>
      <c r="IL17" s="33">
        <f t="shared" si="209"/>
        <v>0</v>
      </c>
      <c r="IM17" s="33"/>
      <c r="IN17" s="24"/>
      <c r="IO17" s="34">
        <f t="shared" si="210"/>
        <v>449644.47</v>
      </c>
      <c r="IP17" s="34"/>
      <c r="IQ17" s="34"/>
      <c r="IR17" s="33"/>
      <c r="IS17" s="33">
        <f>ROUND(IR17*($J$17/$I$17),0)</f>
        <v>0</v>
      </c>
      <c r="IT17" s="33"/>
      <c r="IU17" s="24"/>
      <c r="IV17" s="34">
        <f>ROUND(IR17*$H$17,2)</f>
        <v>0</v>
      </c>
      <c r="IW17" s="34"/>
      <c r="IX17" s="34"/>
      <c r="IY17" s="33">
        <f>ROUND($M$17/12,0)-1</f>
        <v>1</v>
      </c>
      <c r="IZ17" s="33">
        <f>ROUND(IY17*($N$17/$M$17),0)</f>
        <v>0</v>
      </c>
      <c r="JA17" s="33"/>
      <c r="JB17" s="24"/>
      <c r="JC17" s="34">
        <f>ROUND(IY17*$H$17,2)</f>
        <v>149881.49</v>
      </c>
      <c r="JD17" s="33">
        <f t="shared" si="211"/>
        <v>1</v>
      </c>
      <c r="JE17" s="33">
        <f t="shared" si="212"/>
        <v>0</v>
      </c>
      <c r="JF17" s="33"/>
      <c r="JG17" s="24"/>
      <c r="JH17" s="34">
        <f t="shared" si="213"/>
        <v>149881.49</v>
      </c>
      <c r="JI17" s="33">
        <f t="shared" si="176"/>
        <v>22</v>
      </c>
      <c r="JJ17" s="33">
        <f t="shared" si="176"/>
        <v>0</v>
      </c>
      <c r="JK17" s="33"/>
      <c r="JL17" s="34">
        <f>Y17+AT17+BO17+CJ17+DE17+DZ17+EU17+FP17+GK17+HF17+IA17+IV17</f>
        <v>3297392.78</v>
      </c>
      <c r="JM17" s="33">
        <f t="shared" si="177"/>
        <v>18</v>
      </c>
      <c r="JN17" s="33">
        <f t="shared" si="178"/>
        <v>0</v>
      </c>
      <c r="JO17" s="33"/>
      <c r="JP17" s="34">
        <f t="shared" si="179"/>
        <v>2697866.8200000003</v>
      </c>
      <c r="JQ17" s="33">
        <f t="shared" si="214"/>
        <v>40</v>
      </c>
      <c r="JR17" s="33">
        <f t="shared" si="215"/>
        <v>0</v>
      </c>
      <c r="JS17" s="24"/>
      <c r="JT17" s="34">
        <f t="shared" si="216"/>
        <v>5995259.5999999996</v>
      </c>
      <c r="JV17" s="73">
        <f t="shared" si="83"/>
        <v>0</v>
      </c>
      <c r="JW17" s="73">
        <f t="shared" si="84"/>
        <v>0</v>
      </c>
      <c r="JX17" s="73">
        <f t="shared" si="85"/>
        <v>0</v>
      </c>
      <c r="JY17" s="80">
        <f t="shared" si="86"/>
        <v>0</v>
      </c>
      <c r="JZ17" s="73">
        <f t="shared" si="87"/>
        <v>0</v>
      </c>
      <c r="KA17" s="73">
        <f t="shared" si="88"/>
        <v>0</v>
      </c>
      <c r="KB17" s="73">
        <f t="shared" si="89"/>
        <v>0</v>
      </c>
      <c r="KC17" s="73">
        <f t="shared" si="90"/>
        <v>0</v>
      </c>
      <c r="KD17" s="73">
        <f t="shared" si="91"/>
        <v>0</v>
      </c>
      <c r="KE17" s="73">
        <f t="shared" si="92"/>
        <v>0</v>
      </c>
      <c r="KF17" s="73">
        <f t="shared" si="93"/>
        <v>0</v>
      </c>
      <c r="KG17" s="73">
        <f t="shared" si="94"/>
        <v>0</v>
      </c>
    </row>
    <row r="18" spans="1:293" s="28" customFormat="1" ht="20.25" customHeight="1">
      <c r="A18" s="29">
        <v>110008</v>
      </c>
      <c r="B18" s="29" t="s">
        <v>95</v>
      </c>
      <c r="C18" s="29"/>
      <c r="D18" s="29"/>
      <c r="E18" s="29"/>
      <c r="F18" s="42"/>
      <c r="G18" s="42"/>
      <c r="H18" s="38"/>
      <c r="I18" s="39">
        <f>I19</f>
        <v>2</v>
      </c>
      <c r="J18" s="39">
        <f>J19</f>
        <v>0</v>
      </c>
      <c r="K18" s="29"/>
      <c r="L18" s="38">
        <f t="shared" ref="L18:N19" si="217">L19</f>
        <v>225432.68</v>
      </c>
      <c r="M18" s="39">
        <f t="shared" si="217"/>
        <v>3</v>
      </c>
      <c r="N18" s="39">
        <f t="shared" si="217"/>
        <v>0</v>
      </c>
      <c r="O18" s="29"/>
      <c r="P18" s="38">
        <f t="shared" ref="P18:R19" si="218">P19</f>
        <v>338149.02</v>
      </c>
      <c r="Q18" s="39">
        <f t="shared" si="218"/>
        <v>5</v>
      </c>
      <c r="R18" s="39">
        <f t="shared" si="218"/>
        <v>0</v>
      </c>
      <c r="S18" s="29"/>
      <c r="T18" s="38">
        <f t="shared" ref="T18:V19" si="219">T19</f>
        <v>563581.69999999995</v>
      </c>
      <c r="U18" s="39">
        <f t="shared" si="219"/>
        <v>1</v>
      </c>
      <c r="V18" s="39">
        <f t="shared" si="219"/>
        <v>0</v>
      </c>
      <c r="W18" s="39"/>
      <c r="X18" s="29"/>
      <c r="Y18" s="38">
        <f t="shared" ref="Y18:AC19" si="220">Y19</f>
        <v>112716.34</v>
      </c>
      <c r="Z18" s="38"/>
      <c r="AA18" s="38"/>
      <c r="AB18" s="39">
        <f t="shared" si="220"/>
        <v>1</v>
      </c>
      <c r="AC18" s="39">
        <f t="shared" si="220"/>
        <v>0</v>
      </c>
      <c r="AD18" s="39"/>
      <c r="AE18" s="29"/>
      <c r="AF18" s="38">
        <f t="shared" ref="AF18:AJ19" si="221">AF19</f>
        <v>112716.34</v>
      </c>
      <c r="AG18" s="38"/>
      <c r="AH18" s="38"/>
      <c r="AI18" s="39">
        <f t="shared" si="221"/>
        <v>2</v>
      </c>
      <c r="AJ18" s="39">
        <f t="shared" si="221"/>
        <v>0</v>
      </c>
      <c r="AK18" s="39"/>
      <c r="AL18" s="29"/>
      <c r="AM18" s="38">
        <f>AM19</f>
        <v>225432.68</v>
      </c>
      <c r="AN18" s="38"/>
      <c r="AO18" s="38"/>
      <c r="AP18" s="39">
        <f t="shared" ref="AP18:AP19" si="222">AP19</f>
        <v>1</v>
      </c>
      <c r="AQ18" s="39">
        <f t="shared" ref="AQ18:AQ19" si="223">AQ19</f>
        <v>0</v>
      </c>
      <c r="AR18" s="39"/>
      <c r="AS18" s="29"/>
      <c r="AT18" s="38">
        <f t="shared" ref="AT18:AT19" si="224">AT19</f>
        <v>112716.34</v>
      </c>
      <c r="AU18" s="38"/>
      <c r="AV18" s="38"/>
      <c r="AW18" s="39">
        <f t="shared" ref="AW18:AX19" si="225">AW19</f>
        <v>1</v>
      </c>
      <c r="AX18" s="39">
        <f t="shared" si="225"/>
        <v>0</v>
      </c>
      <c r="AY18" s="39"/>
      <c r="AZ18" s="29"/>
      <c r="BA18" s="38">
        <f t="shared" ref="BA18:BE19" si="226">BA19</f>
        <v>112716.34</v>
      </c>
      <c r="BB18" s="38"/>
      <c r="BC18" s="38"/>
      <c r="BD18" s="39">
        <f t="shared" si="226"/>
        <v>2</v>
      </c>
      <c r="BE18" s="39">
        <f t="shared" si="226"/>
        <v>0</v>
      </c>
      <c r="BF18" s="39"/>
      <c r="BG18" s="29"/>
      <c r="BH18" s="38">
        <f>BH19</f>
        <v>225432.68</v>
      </c>
      <c r="BI18" s="38"/>
      <c r="BJ18" s="38"/>
      <c r="BK18" s="39">
        <f t="shared" ref="BK18:BK19" si="227">BK19</f>
        <v>0</v>
      </c>
      <c r="BL18" s="39">
        <f t="shared" ref="BL18:BL19" si="228">BL19</f>
        <v>0</v>
      </c>
      <c r="BM18" s="39"/>
      <c r="BN18" s="29"/>
      <c r="BO18" s="38">
        <f t="shared" ref="BO18:BO19" si="229">BO19</f>
        <v>0</v>
      </c>
      <c r="BP18" s="38"/>
      <c r="BQ18" s="38"/>
      <c r="BR18" s="39">
        <f t="shared" ref="BR18:BS19" si="230">BR19</f>
        <v>1</v>
      </c>
      <c r="BS18" s="39">
        <f t="shared" si="230"/>
        <v>0</v>
      </c>
      <c r="BT18" s="39"/>
      <c r="BU18" s="29"/>
      <c r="BV18" s="38">
        <f t="shared" ref="BV18:BZ19" si="231">BV19</f>
        <v>112716.34</v>
      </c>
      <c r="BW18" s="38"/>
      <c r="BX18" s="38"/>
      <c r="BY18" s="39">
        <f t="shared" si="231"/>
        <v>1</v>
      </c>
      <c r="BZ18" s="39">
        <f t="shared" si="231"/>
        <v>0</v>
      </c>
      <c r="CA18" s="39"/>
      <c r="CB18" s="29"/>
      <c r="CC18" s="38">
        <f>CC19</f>
        <v>112716.34</v>
      </c>
      <c r="CD18" s="38"/>
      <c r="CE18" s="38"/>
      <c r="CF18" s="39">
        <f t="shared" ref="CF18:CF19" si="232">CF19</f>
        <v>0</v>
      </c>
      <c r="CG18" s="39">
        <f t="shared" ref="CG18:CG19" si="233">CG19</f>
        <v>0</v>
      </c>
      <c r="CH18" s="39"/>
      <c r="CI18" s="29"/>
      <c r="CJ18" s="38">
        <f t="shared" ref="CJ18:CJ19" si="234">CJ19</f>
        <v>0</v>
      </c>
      <c r="CK18" s="38"/>
      <c r="CL18" s="38"/>
      <c r="CM18" s="39">
        <f t="shared" ref="CM18:CN19" si="235">CM19</f>
        <v>0</v>
      </c>
      <c r="CN18" s="39">
        <f t="shared" si="235"/>
        <v>0</v>
      </c>
      <c r="CO18" s="39"/>
      <c r="CP18" s="29"/>
      <c r="CQ18" s="38">
        <f t="shared" ref="CQ18:CU19" si="236">CQ19</f>
        <v>0</v>
      </c>
      <c r="CR18" s="38"/>
      <c r="CS18" s="38"/>
      <c r="CT18" s="39">
        <f t="shared" si="236"/>
        <v>0</v>
      </c>
      <c r="CU18" s="39">
        <f t="shared" si="236"/>
        <v>0</v>
      </c>
      <c r="CV18" s="39"/>
      <c r="CW18" s="29"/>
      <c r="CX18" s="38">
        <f>CX19</f>
        <v>0</v>
      </c>
      <c r="CY18" s="38"/>
      <c r="CZ18" s="38"/>
      <c r="DA18" s="39">
        <f t="shared" ref="DA18:DA19" si="237">DA19</f>
        <v>0</v>
      </c>
      <c r="DB18" s="39">
        <f t="shared" ref="DB18:DB19" si="238">DB19</f>
        <v>0</v>
      </c>
      <c r="DC18" s="39"/>
      <c r="DD18" s="29"/>
      <c r="DE18" s="38">
        <f t="shared" ref="DE18:DE19" si="239">DE19</f>
        <v>0</v>
      </c>
      <c r="DF18" s="38"/>
      <c r="DG18" s="38"/>
      <c r="DH18" s="39">
        <f t="shared" ref="DH18:DI19" si="240">DH19</f>
        <v>0</v>
      </c>
      <c r="DI18" s="39">
        <f t="shared" si="240"/>
        <v>0</v>
      </c>
      <c r="DJ18" s="39"/>
      <c r="DK18" s="29"/>
      <c r="DL18" s="38">
        <f t="shared" ref="DL18:DP19" si="241">DL19</f>
        <v>0</v>
      </c>
      <c r="DM18" s="38"/>
      <c r="DN18" s="38"/>
      <c r="DO18" s="39">
        <f t="shared" si="241"/>
        <v>0</v>
      </c>
      <c r="DP18" s="39">
        <f t="shared" si="241"/>
        <v>0</v>
      </c>
      <c r="DQ18" s="39"/>
      <c r="DR18" s="29"/>
      <c r="DS18" s="38">
        <f>DS19</f>
        <v>0</v>
      </c>
      <c r="DT18" s="38"/>
      <c r="DU18" s="38"/>
      <c r="DV18" s="39">
        <f t="shared" ref="DV18:DV19" si="242">DV19</f>
        <v>0</v>
      </c>
      <c r="DW18" s="39">
        <f t="shared" ref="DW18:DW19" si="243">DW19</f>
        <v>0</v>
      </c>
      <c r="DX18" s="39"/>
      <c r="DY18" s="29"/>
      <c r="DZ18" s="38">
        <f t="shared" ref="DZ18:DZ19" si="244">DZ19</f>
        <v>0</v>
      </c>
      <c r="EA18" s="38"/>
      <c r="EB18" s="38"/>
      <c r="EC18" s="39">
        <f t="shared" ref="EC18:ED19" si="245">EC19</f>
        <v>0</v>
      </c>
      <c r="ED18" s="39">
        <f t="shared" si="245"/>
        <v>0</v>
      </c>
      <c r="EE18" s="39"/>
      <c r="EF18" s="29"/>
      <c r="EG18" s="38">
        <f t="shared" ref="EG18:EK19" si="246">EG19</f>
        <v>0</v>
      </c>
      <c r="EH18" s="38"/>
      <c r="EI18" s="38"/>
      <c r="EJ18" s="39">
        <f t="shared" si="246"/>
        <v>0</v>
      </c>
      <c r="EK18" s="39">
        <f t="shared" si="246"/>
        <v>0</v>
      </c>
      <c r="EL18" s="39"/>
      <c r="EM18" s="29"/>
      <c r="EN18" s="38">
        <f>EN19</f>
        <v>0</v>
      </c>
      <c r="EO18" s="38"/>
      <c r="EP18" s="38"/>
      <c r="EQ18" s="39">
        <f t="shared" ref="EQ18:EQ19" si="247">EQ19</f>
        <v>0</v>
      </c>
      <c r="ER18" s="39">
        <f t="shared" ref="ER18:ER19" si="248">ER19</f>
        <v>0</v>
      </c>
      <c r="ES18" s="39"/>
      <c r="ET18" s="29"/>
      <c r="EU18" s="38">
        <f t="shared" ref="EU18:EU19" si="249">EU19</f>
        <v>0</v>
      </c>
      <c r="EV18" s="38"/>
      <c r="EW18" s="38"/>
      <c r="EX18" s="39">
        <f t="shared" ref="EX18:EY19" si="250">EX19</f>
        <v>0</v>
      </c>
      <c r="EY18" s="39">
        <f t="shared" si="250"/>
        <v>0</v>
      </c>
      <c r="EZ18" s="39"/>
      <c r="FA18" s="29"/>
      <c r="FB18" s="38">
        <f t="shared" ref="FB18:FF19" si="251">FB19</f>
        <v>0</v>
      </c>
      <c r="FC18" s="38"/>
      <c r="FD18" s="38"/>
      <c r="FE18" s="39">
        <f t="shared" si="251"/>
        <v>0</v>
      </c>
      <c r="FF18" s="39">
        <f t="shared" si="251"/>
        <v>0</v>
      </c>
      <c r="FG18" s="39"/>
      <c r="FH18" s="29"/>
      <c r="FI18" s="38">
        <f>FI19</f>
        <v>0</v>
      </c>
      <c r="FJ18" s="38"/>
      <c r="FK18" s="38"/>
      <c r="FL18" s="39">
        <f t="shared" ref="FL18:FL19" si="252">FL19</f>
        <v>0</v>
      </c>
      <c r="FM18" s="39">
        <f t="shared" ref="FM18:FM19" si="253">FM19</f>
        <v>0</v>
      </c>
      <c r="FN18" s="39"/>
      <c r="FO18" s="29"/>
      <c r="FP18" s="38">
        <f t="shared" ref="FP18:FP19" si="254">FP19</f>
        <v>0</v>
      </c>
      <c r="FQ18" s="38"/>
      <c r="FR18" s="38"/>
      <c r="FS18" s="39">
        <f t="shared" ref="FS18:FT19" si="255">FS19</f>
        <v>0</v>
      </c>
      <c r="FT18" s="39">
        <f t="shared" si="255"/>
        <v>0</v>
      </c>
      <c r="FU18" s="39"/>
      <c r="FV18" s="29"/>
      <c r="FW18" s="38">
        <f t="shared" ref="FW18:GA19" si="256">FW19</f>
        <v>0</v>
      </c>
      <c r="FX18" s="38"/>
      <c r="FY18" s="38"/>
      <c r="FZ18" s="39">
        <f t="shared" si="256"/>
        <v>0</v>
      </c>
      <c r="GA18" s="39">
        <f t="shared" si="256"/>
        <v>0</v>
      </c>
      <c r="GB18" s="39"/>
      <c r="GC18" s="29"/>
      <c r="GD18" s="38">
        <f>GD19</f>
        <v>0</v>
      </c>
      <c r="GE18" s="38"/>
      <c r="GF18" s="38"/>
      <c r="GG18" s="39">
        <f t="shared" ref="GG18:GG19" si="257">GG19</f>
        <v>0</v>
      </c>
      <c r="GH18" s="39">
        <f t="shared" ref="GH18:GH19" si="258">GH19</f>
        <v>0</v>
      </c>
      <c r="GI18" s="39"/>
      <c r="GJ18" s="29"/>
      <c r="GK18" s="38">
        <f t="shared" ref="GK18:GK19" si="259">GK19</f>
        <v>0</v>
      </c>
      <c r="GL18" s="38"/>
      <c r="GM18" s="38"/>
      <c r="GN18" s="39">
        <f t="shared" ref="GN18:GO19" si="260">GN19</f>
        <v>0</v>
      </c>
      <c r="GO18" s="39">
        <f t="shared" si="260"/>
        <v>0</v>
      </c>
      <c r="GP18" s="39"/>
      <c r="GQ18" s="29"/>
      <c r="GR18" s="38">
        <f t="shared" ref="GR18:GV19" si="261">GR19</f>
        <v>0</v>
      </c>
      <c r="GS18" s="38"/>
      <c r="GT18" s="38"/>
      <c r="GU18" s="39">
        <f t="shared" si="261"/>
        <v>0</v>
      </c>
      <c r="GV18" s="39">
        <f t="shared" si="261"/>
        <v>0</v>
      </c>
      <c r="GW18" s="39"/>
      <c r="GX18" s="29"/>
      <c r="GY18" s="38">
        <f>GY19</f>
        <v>0</v>
      </c>
      <c r="GZ18" s="38"/>
      <c r="HA18" s="38"/>
      <c r="HB18" s="39">
        <f t="shared" ref="HB18:HB19" si="262">HB19</f>
        <v>0</v>
      </c>
      <c r="HC18" s="39">
        <f t="shared" ref="HC18:HC19" si="263">HC19</f>
        <v>0</v>
      </c>
      <c r="HD18" s="39"/>
      <c r="HE18" s="29"/>
      <c r="HF18" s="38">
        <f t="shared" ref="HF18:HF19" si="264">HF19</f>
        <v>0</v>
      </c>
      <c r="HG18" s="38"/>
      <c r="HH18" s="38"/>
      <c r="HI18" s="39">
        <f t="shared" ref="HI18:HJ19" si="265">HI19</f>
        <v>0</v>
      </c>
      <c r="HJ18" s="39">
        <f t="shared" si="265"/>
        <v>0</v>
      </c>
      <c r="HK18" s="39"/>
      <c r="HL18" s="29"/>
      <c r="HM18" s="38">
        <f t="shared" ref="HM18:HQ19" si="266">HM19</f>
        <v>0</v>
      </c>
      <c r="HN18" s="38"/>
      <c r="HO18" s="38"/>
      <c r="HP18" s="39">
        <f t="shared" si="266"/>
        <v>0</v>
      </c>
      <c r="HQ18" s="39">
        <f t="shared" si="266"/>
        <v>0</v>
      </c>
      <c r="HR18" s="39"/>
      <c r="HS18" s="29"/>
      <c r="HT18" s="38">
        <f>HT19</f>
        <v>0</v>
      </c>
      <c r="HU18" s="38"/>
      <c r="HV18" s="38"/>
      <c r="HW18" s="39">
        <f t="shared" ref="HW18:HW19" si="267">HW19</f>
        <v>0</v>
      </c>
      <c r="HX18" s="39">
        <f t="shared" ref="HX18:HX19" si="268">HX19</f>
        <v>0</v>
      </c>
      <c r="HY18" s="39"/>
      <c r="HZ18" s="29"/>
      <c r="IA18" s="38">
        <f t="shared" ref="IA18:IA19" si="269">IA19</f>
        <v>0</v>
      </c>
      <c r="IB18" s="38"/>
      <c r="IC18" s="38"/>
      <c r="ID18" s="39">
        <f t="shared" ref="ID18:IE19" si="270">ID19</f>
        <v>0</v>
      </c>
      <c r="IE18" s="39">
        <f t="shared" si="270"/>
        <v>0</v>
      </c>
      <c r="IF18" s="39"/>
      <c r="IG18" s="29"/>
      <c r="IH18" s="38">
        <f t="shared" ref="IH18:IL19" si="271">IH19</f>
        <v>0</v>
      </c>
      <c r="II18" s="38"/>
      <c r="IJ18" s="38"/>
      <c r="IK18" s="39">
        <f t="shared" si="271"/>
        <v>0</v>
      </c>
      <c r="IL18" s="39">
        <f t="shared" si="271"/>
        <v>0</v>
      </c>
      <c r="IM18" s="39"/>
      <c r="IN18" s="29"/>
      <c r="IO18" s="38">
        <f>IO19</f>
        <v>0</v>
      </c>
      <c r="IP18" s="38"/>
      <c r="IQ18" s="38"/>
      <c r="IR18" s="39">
        <f t="shared" ref="IR18:IR19" si="272">IR19</f>
        <v>0</v>
      </c>
      <c r="IS18" s="39">
        <f t="shared" ref="IS18:IS19" si="273">IS19</f>
        <v>0</v>
      </c>
      <c r="IT18" s="39"/>
      <c r="IU18" s="29"/>
      <c r="IV18" s="38">
        <f t="shared" ref="IV18:IV19" si="274">IV19</f>
        <v>0</v>
      </c>
      <c r="IW18" s="38"/>
      <c r="IX18" s="38"/>
      <c r="IY18" s="39">
        <f t="shared" ref="IY18:IZ19" si="275">IY19</f>
        <v>0</v>
      </c>
      <c r="IZ18" s="39">
        <f t="shared" si="275"/>
        <v>0</v>
      </c>
      <c r="JA18" s="39"/>
      <c r="JB18" s="29"/>
      <c r="JC18" s="38">
        <f t="shared" ref="JC18:JE19" si="276">JC19</f>
        <v>0</v>
      </c>
      <c r="JD18" s="39">
        <f t="shared" si="276"/>
        <v>0</v>
      </c>
      <c r="JE18" s="39">
        <f t="shared" si="276"/>
        <v>0</v>
      </c>
      <c r="JF18" s="39"/>
      <c r="JG18" s="29"/>
      <c r="JH18" s="38">
        <f t="shared" ref="JH18:JJ19" si="277">JH19</f>
        <v>0</v>
      </c>
      <c r="JI18" s="39">
        <f t="shared" si="277"/>
        <v>2</v>
      </c>
      <c r="JJ18" s="39">
        <f t="shared" si="277"/>
        <v>0</v>
      </c>
      <c r="JK18" s="29"/>
      <c r="JL18" s="38">
        <f t="shared" ref="JL18:JN19" si="278">JL19</f>
        <v>225432.68</v>
      </c>
      <c r="JM18" s="39">
        <f t="shared" si="278"/>
        <v>3</v>
      </c>
      <c r="JN18" s="39">
        <f t="shared" si="278"/>
        <v>0</v>
      </c>
      <c r="JO18" s="29"/>
      <c r="JP18" s="38">
        <f t="shared" ref="JP18:JR19" si="279">JP19</f>
        <v>338149.02</v>
      </c>
      <c r="JQ18" s="39">
        <f t="shared" si="279"/>
        <v>5</v>
      </c>
      <c r="JR18" s="39">
        <f t="shared" si="279"/>
        <v>0</v>
      </c>
      <c r="JS18" s="29"/>
      <c r="JT18" s="38">
        <f>JT19</f>
        <v>563581.69999999995</v>
      </c>
      <c r="JV18" s="73">
        <f t="shared" si="83"/>
        <v>0</v>
      </c>
      <c r="JW18" s="73">
        <f t="shared" si="84"/>
        <v>0</v>
      </c>
      <c r="JX18" s="73">
        <f t="shared" si="85"/>
        <v>0</v>
      </c>
      <c r="JY18" s="80">
        <f t="shared" si="86"/>
        <v>0</v>
      </c>
      <c r="JZ18" s="73">
        <f t="shared" si="87"/>
        <v>0</v>
      </c>
      <c r="KA18" s="73">
        <f t="shared" si="88"/>
        <v>0</v>
      </c>
      <c r="KB18" s="73">
        <f t="shared" si="89"/>
        <v>0</v>
      </c>
      <c r="KC18" s="73">
        <f t="shared" si="90"/>
        <v>0</v>
      </c>
      <c r="KD18" s="73">
        <f t="shared" si="91"/>
        <v>0</v>
      </c>
      <c r="KE18" s="73">
        <f t="shared" si="92"/>
        <v>0</v>
      </c>
      <c r="KF18" s="73">
        <f t="shared" si="93"/>
        <v>0</v>
      </c>
      <c r="KG18" s="73">
        <f t="shared" si="94"/>
        <v>0</v>
      </c>
    </row>
    <row r="19" spans="1:293" s="22" customFormat="1" ht="20.25" hidden="1" customHeight="1">
      <c r="A19" s="25">
        <v>110008</v>
      </c>
      <c r="B19" s="25" t="s">
        <v>95</v>
      </c>
      <c r="C19" s="25"/>
      <c r="D19" s="25"/>
      <c r="E19" s="25" t="s">
        <v>91</v>
      </c>
      <c r="F19" s="43"/>
      <c r="G19" s="43"/>
      <c r="H19" s="37"/>
      <c r="I19" s="89">
        <f>I20</f>
        <v>2</v>
      </c>
      <c r="J19" s="89">
        <f>J20</f>
        <v>0</v>
      </c>
      <c r="K19" s="90"/>
      <c r="L19" s="91">
        <f t="shared" si="217"/>
        <v>225432.68</v>
      </c>
      <c r="M19" s="89">
        <f t="shared" si="217"/>
        <v>3</v>
      </c>
      <c r="N19" s="36">
        <f t="shared" si="217"/>
        <v>0</v>
      </c>
      <c r="O19" s="25"/>
      <c r="P19" s="37">
        <f t="shared" si="218"/>
        <v>338149.02</v>
      </c>
      <c r="Q19" s="36">
        <f t="shared" si="218"/>
        <v>5</v>
      </c>
      <c r="R19" s="36">
        <f t="shared" si="218"/>
        <v>0</v>
      </c>
      <c r="S19" s="25"/>
      <c r="T19" s="37">
        <f t="shared" si="219"/>
        <v>563581.69999999995</v>
      </c>
      <c r="U19" s="36">
        <f t="shared" si="219"/>
        <v>1</v>
      </c>
      <c r="V19" s="36">
        <f t="shared" si="219"/>
        <v>0</v>
      </c>
      <c r="W19" s="36"/>
      <c r="X19" s="25"/>
      <c r="Y19" s="37">
        <f t="shared" si="220"/>
        <v>112716.34</v>
      </c>
      <c r="Z19" s="37"/>
      <c r="AA19" s="37"/>
      <c r="AB19" s="36">
        <f t="shared" si="220"/>
        <v>1</v>
      </c>
      <c r="AC19" s="36">
        <f t="shared" si="220"/>
        <v>0</v>
      </c>
      <c r="AD19" s="36"/>
      <c r="AE19" s="25"/>
      <c r="AF19" s="37">
        <f t="shared" si="221"/>
        <v>112716.34</v>
      </c>
      <c r="AG19" s="37"/>
      <c r="AH19" s="37"/>
      <c r="AI19" s="36">
        <f t="shared" si="221"/>
        <v>2</v>
      </c>
      <c r="AJ19" s="36">
        <f t="shared" si="221"/>
        <v>0</v>
      </c>
      <c r="AK19" s="36"/>
      <c r="AL19" s="25"/>
      <c r="AM19" s="37">
        <f>AM20</f>
        <v>225432.68</v>
      </c>
      <c r="AN19" s="37"/>
      <c r="AO19" s="37"/>
      <c r="AP19" s="36">
        <f t="shared" si="222"/>
        <v>1</v>
      </c>
      <c r="AQ19" s="36">
        <f t="shared" si="223"/>
        <v>0</v>
      </c>
      <c r="AR19" s="36"/>
      <c r="AS19" s="25"/>
      <c r="AT19" s="37">
        <f t="shared" si="224"/>
        <v>112716.34</v>
      </c>
      <c r="AU19" s="37"/>
      <c r="AV19" s="37"/>
      <c r="AW19" s="36">
        <f t="shared" si="225"/>
        <v>1</v>
      </c>
      <c r="AX19" s="36">
        <f t="shared" si="225"/>
        <v>0</v>
      </c>
      <c r="AY19" s="36"/>
      <c r="AZ19" s="25"/>
      <c r="BA19" s="37">
        <f t="shared" si="226"/>
        <v>112716.34</v>
      </c>
      <c r="BB19" s="37"/>
      <c r="BC19" s="37"/>
      <c r="BD19" s="36">
        <f t="shared" si="226"/>
        <v>2</v>
      </c>
      <c r="BE19" s="36">
        <f t="shared" si="226"/>
        <v>0</v>
      </c>
      <c r="BF19" s="36"/>
      <c r="BG19" s="25"/>
      <c r="BH19" s="37">
        <f>BH20</f>
        <v>225432.68</v>
      </c>
      <c r="BI19" s="37"/>
      <c r="BJ19" s="37"/>
      <c r="BK19" s="36">
        <f t="shared" si="227"/>
        <v>0</v>
      </c>
      <c r="BL19" s="36">
        <f t="shared" si="228"/>
        <v>0</v>
      </c>
      <c r="BM19" s="36"/>
      <c r="BN19" s="25"/>
      <c r="BO19" s="37">
        <f t="shared" si="229"/>
        <v>0</v>
      </c>
      <c r="BP19" s="37"/>
      <c r="BQ19" s="37"/>
      <c r="BR19" s="36">
        <f t="shared" si="230"/>
        <v>1</v>
      </c>
      <c r="BS19" s="36">
        <f t="shared" si="230"/>
        <v>0</v>
      </c>
      <c r="BT19" s="36"/>
      <c r="BU19" s="25"/>
      <c r="BV19" s="37">
        <f t="shared" si="231"/>
        <v>112716.34</v>
      </c>
      <c r="BW19" s="37"/>
      <c r="BX19" s="37"/>
      <c r="BY19" s="36">
        <f t="shared" si="231"/>
        <v>1</v>
      </c>
      <c r="BZ19" s="36">
        <f t="shared" si="231"/>
        <v>0</v>
      </c>
      <c r="CA19" s="36"/>
      <c r="CB19" s="25"/>
      <c r="CC19" s="37">
        <f>CC20</f>
        <v>112716.34</v>
      </c>
      <c r="CD19" s="37"/>
      <c r="CE19" s="37"/>
      <c r="CF19" s="36">
        <f t="shared" si="232"/>
        <v>0</v>
      </c>
      <c r="CG19" s="36">
        <f t="shared" si="233"/>
        <v>0</v>
      </c>
      <c r="CH19" s="36"/>
      <c r="CI19" s="25"/>
      <c r="CJ19" s="37">
        <f t="shared" si="234"/>
        <v>0</v>
      </c>
      <c r="CK19" s="37"/>
      <c r="CL19" s="37"/>
      <c r="CM19" s="36">
        <f t="shared" si="235"/>
        <v>0</v>
      </c>
      <c r="CN19" s="36">
        <f t="shared" si="235"/>
        <v>0</v>
      </c>
      <c r="CO19" s="36"/>
      <c r="CP19" s="25"/>
      <c r="CQ19" s="37">
        <f t="shared" si="236"/>
        <v>0</v>
      </c>
      <c r="CR19" s="37"/>
      <c r="CS19" s="37"/>
      <c r="CT19" s="36">
        <f t="shared" si="236"/>
        <v>0</v>
      </c>
      <c r="CU19" s="36">
        <f t="shared" si="236"/>
        <v>0</v>
      </c>
      <c r="CV19" s="36"/>
      <c r="CW19" s="25"/>
      <c r="CX19" s="37">
        <f>CX20</f>
        <v>0</v>
      </c>
      <c r="CY19" s="37"/>
      <c r="CZ19" s="37"/>
      <c r="DA19" s="36">
        <f t="shared" si="237"/>
        <v>0</v>
      </c>
      <c r="DB19" s="36">
        <f t="shared" si="238"/>
        <v>0</v>
      </c>
      <c r="DC19" s="36"/>
      <c r="DD19" s="25"/>
      <c r="DE19" s="37">
        <f t="shared" si="239"/>
        <v>0</v>
      </c>
      <c r="DF19" s="37"/>
      <c r="DG19" s="37"/>
      <c r="DH19" s="36">
        <f t="shared" si="240"/>
        <v>0</v>
      </c>
      <c r="DI19" s="36">
        <f t="shared" si="240"/>
        <v>0</v>
      </c>
      <c r="DJ19" s="36"/>
      <c r="DK19" s="25"/>
      <c r="DL19" s="37">
        <f t="shared" si="241"/>
        <v>0</v>
      </c>
      <c r="DM19" s="37"/>
      <c r="DN19" s="37"/>
      <c r="DO19" s="36">
        <f t="shared" si="241"/>
        <v>0</v>
      </c>
      <c r="DP19" s="36">
        <f t="shared" si="241"/>
        <v>0</v>
      </c>
      <c r="DQ19" s="36"/>
      <c r="DR19" s="25"/>
      <c r="DS19" s="37">
        <f>DS20</f>
        <v>0</v>
      </c>
      <c r="DT19" s="37"/>
      <c r="DU19" s="37"/>
      <c r="DV19" s="36">
        <f t="shared" si="242"/>
        <v>0</v>
      </c>
      <c r="DW19" s="36">
        <f t="shared" si="243"/>
        <v>0</v>
      </c>
      <c r="DX19" s="36"/>
      <c r="DY19" s="25"/>
      <c r="DZ19" s="37">
        <f t="shared" si="244"/>
        <v>0</v>
      </c>
      <c r="EA19" s="37"/>
      <c r="EB19" s="37"/>
      <c r="EC19" s="36">
        <f t="shared" si="245"/>
        <v>0</v>
      </c>
      <c r="ED19" s="36">
        <f t="shared" si="245"/>
        <v>0</v>
      </c>
      <c r="EE19" s="36"/>
      <c r="EF19" s="25"/>
      <c r="EG19" s="37">
        <f t="shared" si="246"/>
        <v>0</v>
      </c>
      <c r="EH19" s="37"/>
      <c r="EI19" s="37"/>
      <c r="EJ19" s="36">
        <f t="shared" si="246"/>
        <v>0</v>
      </c>
      <c r="EK19" s="36">
        <f t="shared" si="246"/>
        <v>0</v>
      </c>
      <c r="EL19" s="36"/>
      <c r="EM19" s="25"/>
      <c r="EN19" s="37">
        <f>EN20</f>
        <v>0</v>
      </c>
      <c r="EO19" s="37"/>
      <c r="EP19" s="37"/>
      <c r="EQ19" s="36">
        <f t="shared" si="247"/>
        <v>0</v>
      </c>
      <c r="ER19" s="36">
        <f t="shared" si="248"/>
        <v>0</v>
      </c>
      <c r="ES19" s="36"/>
      <c r="ET19" s="25"/>
      <c r="EU19" s="37">
        <f t="shared" si="249"/>
        <v>0</v>
      </c>
      <c r="EV19" s="37"/>
      <c r="EW19" s="37"/>
      <c r="EX19" s="36">
        <f t="shared" si="250"/>
        <v>0</v>
      </c>
      <c r="EY19" s="36">
        <f t="shared" si="250"/>
        <v>0</v>
      </c>
      <c r="EZ19" s="36"/>
      <c r="FA19" s="25"/>
      <c r="FB19" s="37">
        <f t="shared" si="251"/>
        <v>0</v>
      </c>
      <c r="FC19" s="37"/>
      <c r="FD19" s="37"/>
      <c r="FE19" s="36">
        <f t="shared" si="251"/>
        <v>0</v>
      </c>
      <c r="FF19" s="36">
        <f t="shared" si="251"/>
        <v>0</v>
      </c>
      <c r="FG19" s="36"/>
      <c r="FH19" s="25"/>
      <c r="FI19" s="37">
        <f>FI20</f>
        <v>0</v>
      </c>
      <c r="FJ19" s="37"/>
      <c r="FK19" s="37"/>
      <c r="FL19" s="36">
        <f t="shared" si="252"/>
        <v>0</v>
      </c>
      <c r="FM19" s="36">
        <f t="shared" si="253"/>
        <v>0</v>
      </c>
      <c r="FN19" s="36"/>
      <c r="FO19" s="25"/>
      <c r="FP19" s="37">
        <f t="shared" si="254"/>
        <v>0</v>
      </c>
      <c r="FQ19" s="37"/>
      <c r="FR19" s="37"/>
      <c r="FS19" s="36">
        <f t="shared" si="255"/>
        <v>0</v>
      </c>
      <c r="FT19" s="36">
        <f t="shared" si="255"/>
        <v>0</v>
      </c>
      <c r="FU19" s="36"/>
      <c r="FV19" s="25"/>
      <c r="FW19" s="37">
        <f t="shared" si="256"/>
        <v>0</v>
      </c>
      <c r="FX19" s="37"/>
      <c r="FY19" s="37"/>
      <c r="FZ19" s="36">
        <f t="shared" si="256"/>
        <v>0</v>
      </c>
      <c r="GA19" s="36">
        <f t="shared" si="256"/>
        <v>0</v>
      </c>
      <c r="GB19" s="36"/>
      <c r="GC19" s="25"/>
      <c r="GD19" s="37">
        <f>GD20</f>
        <v>0</v>
      </c>
      <c r="GE19" s="37"/>
      <c r="GF19" s="37"/>
      <c r="GG19" s="36">
        <f t="shared" si="257"/>
        <v>0</v>
      </c>
      <c r="GH19" s="36">
        <f t="shared" si="258"/>
        <v>0</v>
      </c>
      <c r="GI19" s="36"/>
      <c r="GJ19" s="25"/>
      <c r="GK19" s="37">
        <f t="shared" si="259"/>
        <v>0</v>
      </c>
      <c r="GL19" s="37"/>
      <c r="GM19" s="37"/>
      <c r="GN19" s="36">
        <f t="shared" si="260"/>
        <v>0</v>
      </c>
      <c r="GO19" s="36">
        <f t="shared" si="260"/>
        <v>0</v>
      </c>
      <c r="GP19" s="36"/>
      <c r="GQ19" s="25"/>
      <c r="GR19" s="37">
        <f t="shared" si="261"/>
        <v>0</v>
      </c>
      <c r="GS19" s="37"/>
      <c r="GT19" s="37"/>
      <c r="GU19" s="36">
        <f t="shared" si="261"/>
        <v>0</v>
      </c>
      <c r="GV19" s="36">
        <f t="shared" si="261"/>
        <v>0</v>
      </c>
      <c r="GW19" s="36"/>
      <c r="GX19" s="25"/>
      <c r="GY19" s="37">
        <f>GY20</f>
        <v>0</v>
      </c>
      <c r="GZ19" s="37"/>
      <c r="HA19" s="37"/>
      <c r="HB19" s="36">
        <f t="shared" si="262"/>
        <v>0</v>
      </c>
      <c r="HC19" s="36">
        <f t="shared" si="263"/>
        <v>0</v>
      </c>
      <c r="HD19" s="36"/>
      <c r="HE19" s="25"/>
      <c r="HF19" s="37">
        <f t="shared" si="264"/>
        <v>0</v>
      </c>
      <c r="HG19" s="37"/>
      <c r="HH19" s="37"/>
      <c r="HI19" s="36">
        <f t="shared" si="265"/>
        <v>0</v>
      </c>
      <c r="HJ19" s="36">
        <f t="shared" si="265"/>
        <v>0</v>
      </c>
      <c r="HK19" s="36"/>
      <c r="HL19" s="25"/>
      <c r="HM19" s="37">
        <f t="shared" si="266"/>
        <v>0</v>
      </c>
      <c r="HN19" s="37"/>
      <c r="HO19" s="37"/>
      <c r="HP19" s="36">
        <f t="shared" si="266"/>
        <v>0</v>
      </c>
      <c r="HQ19" s="36">
        <f t="shared" si="266"/>
        <v>0</v>
      </c>
      <c r="HR19" s="36"/>
      <c r="HS19" s="25"/>
      <c r="HT19" s="37">
        <f>HT20</f>
        <v>0</v>
      </c>
      <c r="HU19" s="37"/>
      <c r="HV19" s="37"/>
      <c r="HW19" s="36">
        <f t="shared" si="267"/>
        <v>0</v>
      </c>
      <c r="HX19" s="36">
        <f t="shared" si="268"/>
        <v>0</v>
      </c>
      <c r="HY19" s="36"/>
      <c r="HZ19" s="25"/>
      <c r="IA19" s="37">
        <f t="shared" si="269"/>
        <v>0</v>
      </c>
      <c r="IB19" s="37"/>
      <c r="IC19" s="37"/>
      <c r="ID19" s="36">
        <f t="shared" si="270"/>
        <v>0</v>
      </c>
      <c r="IE19" s="36">
        <f t="shared" si="270"/>
        <v>0</v>
      </c>
      <c r="IF19" s="36"/>
      <c r="IG19" s="25"/>
      <c r="IH19" s="37">
        <f t="shared" si="271"/>
        <v>0</v>
      </c>
      <c r="II19" s="37"/>
      <c r="IJ19" s="37"/>
      <c r="IK19" s="36">
        <f t="shared" si="271"/>
        <v>0</v>
      </c>
      <c r="IL19" s="36">
        <f t="shared" si="271"/>
        <v>0</v>
      </c>
      <c r="IM19" s="36"/>
      <c r="IN19" s="25"/>
      <c r="IO19" s="37">
        <f>IO20</f>
        <v>0</v>
      </c>
      <c r="IP19" s="37"/>
      <c r="IQ19" s="37"/>
      <c r="IR19" s="36">
        <f t="shared" si="272"/>
        <v>0</v>
      </c>
      <c r="IS19" s="36">
        <f t="shared" si="273"/>
        <v>0</v>
      </c>
      <c r="IT19" s="36"/>
      <c r="IU19" s="25"/>
      <c r="IV19" s="37">
        <f t="shared" si="274"/>
        <v>0</v>
      </c>
      <c r="IW19" s="37"/>
      <c r="IX19" s="37"/>
      <c r="IY19" s="36">
        <f t="shared" si="275"/>
        <v>0</v>
      </c>
      <c r="IZ19" s="36">
        <f t="shared" si="275"/>
        <v>0</v>
      </c>
      <c r="JA19" s="36"/>
      <c r="JB19" s="25"/>
      <c r="JC19" s="37">
        <f t="shared" si="276"/>
        <v>0</v>
      </c>
      <c r="JD19" s="36">
        <f t="shared" si="276"/>
        <v>0</v>
      </c>
      <c r="JE19" s="36">
        <f t="shared" si="276"/>
        <v>0</v>
      </c>
      <c r="JF19" s="36"/>
      <c r="JG19" s="25"/>
      <c r="JH19" s="37">
        <f t="shared" si="277"/>
        <v>0</v>
      </c>
      <c r="JI19" s="36">
        <f t="shared" si="277"/>
        <v>2</v>
      </c>
      <c r="JJ19" s="36">
        <f t="shared" si="277"/>
        <v>0</v>
      </c>
      <c r="JK19" s="25"/>
      <c r="JL19" s="37">
        <f t="shared" si="278"/>
        <v>225432.68</v>
      </c>
      <c r="JM19" s="36">
        <f t="shared" si="278"/>
        <v>3</v>
      </c>
      <c r="JN19" s="36">
        <f t="shared" si="278"/>
        <v>0</v>
      </c>
      <c r="JO19" s="25"/>
      <c r="JP19" s="37">
        <f t="shared" si="279"/>
        <v>338149.02</v>
      </c>
      <c r="JQ19" s="36">
        <f t="shared" si="279"/>
        <v>5</v>
      </c>
      <c r="JR19" s="36">
        <f t="shared" si="279"/>
        <v>0</v>
      </c>
      <c r="JS19" s="25"/>
      <c r="JT19" s="37">
        <f>JT20</f>
        <v>563581.69999999995</v>
      </c>
      <c r="JV19" s="73">
        <f t="shared" si="83"/>
        <v>0</v>
      </c>
      <c r="JW19" s="73">
        <f t="shared" si="84"/>
        <v>0</v>
      </c>
      <c r="JX19" s="73">
        <f t="shared" si="85"/>
        <v>0</v>
      </c>
      <c r="JY19" s="80">
        <f t="shared" si="86"/>
        <v>0</v>
      </c>
      <c r="JZ19" s="73">
        <f t="shared" si="87"/>
        <v>0</v>
      </c>
      <c r="KA19" s="73">
        <f t="shared" si="88"/>
        <v>0</v>
      </c>
      <c r="KB19" s="73">
        <f t="shared" si="89"/>
        <v>0</v>
      </c>
      <c r="KC19" s="73">
        <f t="shared" si="90"/>
        <v>0</v>
      </c>
      <c r="KD19" s="73">
        <f t="shared" si="91"/>
        <v>0</v>
      </c>
      <c r="KE19" s="73">
        <f t="shared" si="92"/>
        <v>0</v>
      </c>
      <c r="KF19" s="73">
        <f t="shared" si="93"/>
        <v>0</v>
      </c>
      <c r="KG19" s="73">
        <f t="shared" si="94"/>
        <v>0</v>
      </c>
    </row>
    <row r="20" spans="1:293" ht="20.25" hidden="1" customHeight="1">
      <c r="A20" s="24">
        <v>110008</v>
      </c>
      <c r="B20" s="24" t="s">
        <v>95</v>
      </c>
      <c r="C20" s="24">
        <v>9</v>
      </c>
      <c r="D20" s="24" t="s">
        <v>90</v>
      </c>
      <c r="E20" s="24" t="s">
        <v>91</v>
      </c>
      <c r="F20" s="46" t="s">
        <v>92</v>
      </c>
      <c r="G20" s="52" t="s">
        <v>94</v>
      </c>
      <c r="H20" s="34">
        <v>112716.34</v>
      </c>
      <c r="I20" s="86">
        <v>2</v>
      </c>
      <c r="J20" s="86"/>
      <c r="K20" s="87" t="s">
        <v>93</v>
      </c>
      <c r="L20" s="88">
        <f t="shared" ref="L20" si="280">ROUND(H20*I20,2)</f>
        <v>225432.68</v>
      </c>
      <c r="M20" s="86">
        <v>3</v>
      </c>
      <c r="N20" s="33"/>
      <c r="O20" s="24"/>
      <c r="P20" s="34">
        <f>ROUND(H20*M20,2)</f>
        <v>338149.02</v>
      </c>
      <c r="Q20" s="33">
        <f>I20+M20</f>
        <v>5</v>
      </c>
      <c r="R20" s="33">
        <f>J20+N20</f>
        <v>0</v>
      </c>
      <c r="S20" s="24"/>
      <c r="T20" s="34">
        <f>L20+P20</f>
        <v>563581.69999999995</v>
      </c>
      <c r="U20" s="33">
        <v>1</v>
      </c>
      <c r="V20" s="33">
        <f>ROUND(U20*($J$20/$I$20),0)</f>
        <v>0</v>
      </c>
      <c r="W20" s="33"/>
      <c r="X20" s="24"/>
      <c r="Y20" s="34">
        <f>ROUND(U20*$H$20,2)</f>
        <v>112716.34</v>
      </c>
      <c r="Z20" s="34"/>
      <c r="AA20" s="34"/>
      <c r="AB20" s="33">
        <v>1</v>
      </c>
      <c r="AC20" s="33">
        <f>ROUND(AB20*($N$20/$M$20),0)</f>
        <v>0</v>
      </c>
      <c r="AD20" s="33"/>
      <c r="AE20" s="24"/>
      <c r="AF20" s="34">
        <f>ROUND(AB20*$H$20,2)</f>
        <v>112716.34</v>
      </c>
      <c r="AG20" s="34"/>
      <c r="AH20" s="34"/>
      <c r="AI20" s="33">
        <f>U20+AB20</f>
        <v>2</v>
      </c>
      <c r="AJ20" s="33">
        <f>V20+AC20</f>
        <v>0</v>
      </c>
      <c r="AK20" s="33"/>
      <c r="AL20" s="24"/>
      <c r="AM20" s="34">
        <f>Y20+AF20</f>
        <v>225432.68</v>
      </c>
      <c r="AN20" s="34"/>
      <c r="AO20" s="34"/>
      <c r="AP20" s="33">
        <v>1</v>
      </c>
      <c r="AQ20" s="33">
        <f>ROUND(AP20*($J$20/$I$20),0)</f>
        <v>0</v>
      </c>
      <c r="AR20" s="33"/>
      <c r="AS20" s="24"/>
      <c r="AT20" s="34">
        <f>ROUND(AP20*$H$20,2)</f>
        <v>112716.34</v>
      </c>
      <c r="AU20" s="34"/>
      <c r="AV20" s="34"/>
      <c r="AW20" s="33">
        <v>1</v>
      </c>
      <c r="AX20" s="33">
        <f>ROUND(AW20*($N$20/$M$20),0)</f>
        <v>0</v>
      </c>
      <c r="AY20" s="33"/>
      <c r="AZ20" s="24"/>
      <c r="BA20" s="34">
        <f>ROUND(AW20*$H$20,2)</f>
        <v>112716.34</v>
      </c>
      <c r="BB20" s="34"/>
      <c r="BC20" s="34"/>
      <c r="BD20" s="33">
        <f t="shared" ref="BD20" si="281">AP20+AW20</f>
        <v>2</v>
      </c>
      <c r="BE20" s="33">
        <f t="shared" ref="BE20" si="282">AQ20+AX20</f>
        <v>0</v>
      </c>
      <c r="BF20" s="33"/>
      <c r="BG20" s="24"/>
      <c r="BH20" s="34">
        <f t="shared" ref="BH20" si="283">AT20+BA20</f>
        <v>225432.68</v>
      </c>
      <c r="BI20" s="34"/>
      <c r="BJ20" s="34"/>
      <c r="BK20" s="33"/>
      <c r="BL20" s="33">
        <f>ROUND(BK20*($J$20/$I$20),0)</f>
        <v>0</v>
      </c>
      <c r="BM20" s="33"/>
      <c r="BN20" s="24"/>
      <c r="BO20" s="34">
        <f>ROUND(BK20*$H$20,2)</f>
        <v>0</v>
      </c>
      <c r="BP20" s="34"/>
      <c r="BQ20" s="34"/>
      <c r="BR20" s="33">
        <v>1</v>
      </c>
      <c r="BS20" s="33">
        <f>ROUND(BR20*($N$20/$M$20),0)</f>
        <v>0</v>
      </c>
      <c r="BT20" s="33"/>
      <c r="BU20" s="24"/>
      <c r="BV20" s="34">
        <f>ROUND(BR20*$H$20,2)</f>
        <v>112716.34</v>
      </c>
      <c r="BW20" s="34"/>
      <c r="BX20" s="34"/>
      <c r="BY20" s="33">
        <f t="shared" ref="BY20" si="284">BK20+BR20</f>
        <v>1</v>
      </c>
      <c r="BZ20" s="33">
        <f t="shared" ref="BZ20" si="285">BL20+BS20</f>
        <v>0</v>
      </c>
      <c r="CA20" s="33"/>
      <c r="CB20" s="24"/>
      <c r="CC20" s="34">
        <f t="shared" ref="CC20" si="286">BO20+BV20</f>
        <v>112716.34</v>
      </c>
      <c r="CD20" s="34"/>
      <c r="CE20" s="34"/>
      <c r="CF20" s="33"/>
      <c r="CG20" s="33">
        <f>ROUND(CF20*($J$20/$I$20),0)</f>
        <v>0</v>
      </c>
      <c r="CH20" s="33"/>
      <c r="CI20" s="24"/>
      <c r="CJ20" s="34">
        <f>ROUND(CF20*$H$20,2)</f>
        <v>0</v>
      </c>
      <c r="CK20" s="34"/>
      <c r="CL20" s="34"/>
      <c r="CM20" s="33"/>
      <c r="CN20" s="33">
        <f>ROUND(CM20*($N$20/$M$20),0)</f>
        <v>0</v>
      </c>
      <c r="CO20" s="33"/>
      <c r="CP20" s="24"/>
      <c r="CQ20" s="34">
        <f>ROUND(CM20*$H$20,2)</f>
        <v>0</v>
      </c>
      <c r="CR20" s="34"/>
      <c r="CS20" s="34"/>
      <c r="CT20" s="33">
        <f t="shared" ref="CT20" si="287">CF20+CM20</f>
        <v>0</v>
      </c>
      <c r="CU20" s="33">
        <f t="shared" ref="CU20" si="288">CG20+CN20</f>
        <v>0</v>
      </c>
      <c r="CV20" s="33"/>
      <c r="CW20" s="24"/>
      <c r="CX20" s="34">
        <f t="shared" ref="CX20" si="289">CJ20+CQ20</f>
        <v>0</v>
      </c>
      <c r="CY20" s="34"/>
      <c r="CZ20" s="34"/>
      <c r="DA20" s="33"/>
      <c r="DB20" s="33">
        <f>ROUND(DA20*($J$20/$I$20),0)</f>
        <v>0</v>
      </c>
      <c r="DC20" s="33"/>
      <c r="DD20" s="24"/>
      <c r="DE20" s="34">
        <f>ROUND(DA20*$H$20,2)</f>
        <v>0</v>
      </c>
      <c r="DF20" s="34"/>
      <c r="DG20" s="34"/>
      <c r="DH20" s="33"/>
      <c r="DI20" s="33">
        <f>ROUND(DH20*($N$20/$M$20),0)</f>
        <v>0</v>
      </c>
      <c r="DJ20" s="33"/>
      <c r="DK20" s="24"/>
      <c r="DL20" s="34">
        <f>ROUND(DH20*$H$20,2)</f>
        <v>0</v>
      </c>
      <c r="DM20" s="34"/>
      <c r="DN20" s="34"/>
      <c r="DO20" s="33">
        <f t="shared" ref="DO20" si="290">DA20+DH20</f>
        <v>0</v>
      </c>
      <c r="DP20" s="33">
        <f t="shared" ref="DP20" si="291">DB20+DI20</f>
        <v>0</v>
      </c>
      <c r="DQ20" s="33"/>
      <c r="DR20" s="24"/>
      <c r="DS20" s="34">
        <f t="shared" ref="DS20" si="292">DE20+DL20</f>
        <v>0</v>
      </c>
      <c r="DT20" s="34"/>
      <c r="DU20" s="34"/>
      <c r="DV20" s="33"/>
      <c r="DW20" s="33">
        <f>ROUND(DV20*($J$20/$I$20),0)</f>
        <v>0</v>
      </c>
      <c r="DX20" s="33"/>
      <c r="DY20" s="24"/>
      <c r="DZ20" s="34">
        <f>ROUND(DV20*$H$20,2)</f>
        <v>0</v>
      </c>
      <c r="EA20" s="34"/>
      <c r="EB20" s="34"/>
      <c r="EC20" s="33"/>
      <c r="ED20" s="33">
        <f>ROUND(EC20*($N$20/$M$20),0)</f>
        <v>0</v>
      </c>
      <c r="EE20" s="33"/>
      <c r="EF20" s="24"/>
      <c r="EG20" s="34">
        <f>ROUND(EC20*$H$20,2)</f>
        <v>0</v>
      </c>
      <c r="EH20" s="34"/>
      <c r="EI20" s="34"/>
      <c r="EJ20" s="33">
        <f t="shared" ref="EJ20" si="293">DV20+EC20</f>
        <v>0</v>
      </c>
      <c r="EK20" s="33">
        <f t="shared" ref="EK20" si="294">DW20+ED20</f>
        <v>0</v>
      </c>
      <c r="EL20" s="33"/>
      <c r="EM20" s="24"/>
      <c r="EN20" s="34">
        <f t="shared" ref="EN20" si="295">DZ20+EG20</f>
        <v>0</v>
      </c>
      <c r="EO20" s="34"/>
      <c r="EP20" s="34"/>
      <c r="EQ20" s="33"/>
      <c r="ER20" s="33">
        <f>ROUND(EQ20*($J$20/$I$20),0)</f>
        <v>0</v>
      </c>
      <c r="ES20" s="33"/>
      <c r="ET20" s="24"/>
      <c r="EU20" s="34">
        <f>ROUND(EQ20*$H$20,2)</f>
        <v>0</v>
      </c>
      <c r="EV20" s="34"/>
      <c r="EW20" s="34"/>
      <c r="EX20" s="33"/>
      <c r="EY20" s="33">
        <f>ROUND(EX20*($N$20/$M$20),0)</f>
        <v>0</v>
      </c>
      <c r="EZ20" s="33"/>
      <c r="FA20" s="24"/>
      <c r="FB20" s="34">
        <f>ROUND(EX20*$H$20,2)</f>
        <v>0</v>
      </c>
      <c r="FC20" s="34"/>
      <c r="FD20" s="34"/>
      <c r="FE20" s="33">
        <f t="shared" ref="FE20" si="296">EQ20+EX20</f>
        <v>0</v>
      </c>
      <c r="FF20" s="33">
        <f t="shared" ref="FF20" si="297">ER20+EY20</f>
        <v>0</v>
      </c>
      <c r="FG20" s="33"/>
      <c r="FH20" s="24"/>
      <c r="FI20" s="34">
        <f t="shared" ref="FI20" si="298">EU20+FB20</f>
        <v>0</v>
      </c>
      <c r="FJ20" s="34"/>
      <c r="FK20" s="34"/>
      <c r="FL20" s="33"/>
      <c r="FM20" s="33">
        <f>ROUND(FL20*($J$20/$I$20),0)</f>
        <v>0</v>
      </c>
      <c r="FN20" s="33"/>
      <c r="FO20" s="24"/>
      <c r="FP20" s="34">
        <f>ROUND(FL20*$H$20,2)</f>
        <v>0</v>
      </c>
      <c r="FQ20" s="34"/>
      <c r="FR20" s="34"/>
      <c r="FS20" s="33"/>
      <c r="FT20" s="33">
        <f>ROUND(FS20*($N$20/$M$20),0)</f>
        <v>0</v>
      </c>
      <c r="FU20" s="33"/>
      <c r="FV20" s="24"/>
      <c r="FW20" s="34">
        <f>ROUND(FS20*$H$20,2)</f>
        <v>0</v>
      </c>
      <c r="FX20" s="34"/>
      <c r="FY20" s="34"/>
      <c r="FZ20" s="33">
        <f t="shared" ref="FZ20" si="299">FL20+FS20</f>
        <v>0</v>
      </c>
      <c r="GA20" s="33">
        <f t="shared" ref="GA20" si="300">FM20+FT20</f>
        <v>0</v>
      </c>
      <c r="GB20" s="33"/>
      <c r="GC20" s="24"/>
      <c r="GD20" s="34">
        <f t="shared" ref="GD20" si="301">FP20+FW20</f>
        <v>0</v>
      </c>
      <c r="GE20" s="34"/>
      <c r="GF20" s="34"/>
      <c r="GG20" s="33"/>
      <c r="GH20" s="33">
        <f>ROUND(GG20*($J$20/$I$20),0)</f>
        <v>0</v>
      </c>
      <c r="GI20" s="33"/>
      <c r="GJ20" s="24"/>
      <c r="GK20" s="34">
        <f>ROUND(GG20*$H$20,2)</f>
        <v>0</v>
      </c>
      <c r="GL20" s="34"/>
      <c r="GM20" s="34"/>
      <c r="GN20" s="33"/>
      <c r="GO20" s="33">
        <f>ROUND(GN20*($N$20/$M$20),0)</f>
        <v>0</v>
      </c>
      <c r="GP20" s="33"/>
      <c r="GQ20" s="24"/>
      <c r="GR20" s="34">
        <f>ROUND(GN20*$H$20,2)</f>
        <v>0</v>
      </c>
      <c r="GS20" s="34"/>
      <c r="GT20" s="34"/>
      <c r="GU20" s="33">
        <f t="shared" ref="GU20" si="302">GG20+GN20</f>
        <v>0</v>
      </c>
      <c r="GV20" s="33">
        <f t="shared" ref="GV20" si="303">GH20+GO20</f>
        <v>0</v>
      </c>
      <c r="GW20" s="33"/>
      <c r="GX20" s="24"/>
      <c r="GY20" s="34">
        <f t="shared" ref="GY20" si="304">GK20+GR20</f>
        <v>0</v>
      </c>
      <c r="GZ20" s="34"/>
      <c r="HA20" s="34"/>
      <c r="HB20" s="33"/>
      <c r="HC20" s="33">
        <f>ROUND(HB20*($J$20/$I$20),0)</f>
        <v>0</v>
      </c>
      <c r="HD20" s="33"/>
      <c r="HE20" s="24"/>
      <c r="HF20" s="34">
        <f>ROUND(HB20*$H$20,2)</f>
        <v>0</v>
      </c>
      <c r="HG20" s="34"/>
      <c r="HH20" s="34"/>
      <c r="HI20" s="33"/>
      <c r="HJ20" s="33">
        <f>ROUND(HI20*($N$20/$M$20),0)</f>
        <v>0</v>
      </c>
      <c r="HK20" s="33"/>
      <c r="HL20" s="24"/>
      <c r="HM20" s="34">
        <f>ROUND(HI20*$H$20,2)</f>
        <v>0</v>
      </c>
      <c r="HN20" s="34"/>
      <c r="HO20" s="34"/>
      <c r="HP20" s="33">
        <f t="shared" ref="HP20" si="305">HB20+HI20</f>
        <v>0</v>
      </c>
      <c r="HQ20" s="33">
        <f t="shared" ref="HQ20" si="306">HC20+HJ20</f>
        <v>0</v>
      </c>
      <c r="HR20" s="33"/>
      <c r="HS20" s="24"/>
      <c r="HT20" s="34">
        <f t="shared" ref="HT20" si="307">HF20+HM20</f>
        <v>0</v>
      </c>
      <c r="HU20" s="34"/>
      <c r="HV20" s="34"/>
      <c r="HW20" s="33"/>
      <c r="HX20" s="33">
        <f>ROUND(HW20*($J$20/$I$20),0)</f>
        <v>0</v>
      </c>
      <c r="HY20" s="33"/>
      <c r="HZ20" s="24"/>
      <c r="IA20" s="34">
        <f>ROUND(HW20*$H$20,2)</f>
        <v>0</v>
      </c>
      <c r="IB20" s="34"/>
      <c r="IC20" s="34"/>
      <c r="ID20" s="33"/>
      <c r="IE20" s="33">
        <f>ROUND(ID20*($N$20/$M$20),0)</f>
        <v>0</v>
      </c>
      <c r="IF20" s="33"/>
      <c r="IG20" s="24"/>
      <c r="IH20" s="34">
        <f>ROUND(ID20*$H$20,2)</f>
        <v>0</v>
      </c>
      <c r="II20" s="34"/>
      <c r="IJ20" s="34"/>
      <c r="IK20" s="33">
        <f t="shared" ref="IK20" si="308">HW20+ID20</f>
        <v>0</v>
      </c>
      <c r="IL20" s="33">
        <f t="shared" ref="IL20" si="309">HX20+IE20</f>
        <v>0</v>
      </c>
      <c r="IM20" s="33"/>
      <c r="IN20" s="24"/>
      <c r="IO20" s="34">
        <f t="shared" ref="IO20" si="310">IA20+IH20</f>
        <v>0</v>
      </c>
      <c r="IP20" s="34"/>
      <c r="IQ20" s="34"/>
      <c r="IR20" s="33"/>
      <c r="IS20" s="33">
        <f>ROUND(IR20*($J$20/$I$20),0)</f>
        <v>0</v>
      </c>
      <c r="IT20" s="33"/>
      <c r="IU20" s="24"/>
      <c r="IV20" s="34">
        <f>ROUND(IR20*$H$20,2)</f>
        <v>0</v>
      </c>
      <c r="IW20" s="34"/>
      <c r="IX20" s="34"/>
      <c r="IY20" s="33"/>
      <c r="IZ20" s="33">
        <f>ROUND(IY20*($N$20/$M$20),0)</f>
        <v>0</v>
      </c>
      <c r="JA20" s="33"/>
      <c r="JB20" s="24"/>
      <c r="JC20" s="34">
        <f>ROUND(IY20*$H$20,2)</f>
        <v>0</v>
      </c>
      <c r="JD20" s="33">
        <f t="shared" ref="JD20" si="311">IR20+IY20</f>
        <v>0</v>
      </c>
      <c r="JE20" s="33">
        <f t="shared" ref="JE20" si="312">IS20+IZ20</f>
        <v>0</v>
      </c>
      <c r="JF20" s="33"/>
      <c r="JG20" s="24"/>
      <c r="JH20" s="34">
        <f t="shared" ref="JH20" si="313">IV20+JC20</f>
        <v>0</v>
      </c>
      <c r="JI20" s="33">
        <f>U20+AP20+BK20+CF20+DA20+DV20+EQ20+FL20+GG20+HB20+HW20+IR20</f>
        <v>2</v>
      </c>
      <c r="JJ20" s="33">
        <f>V20+AQ20+BL20+CG20+DB20+DW20+ER20+FM20+GH20+HC20+HX20+IS20</f>
        <v>0</v>
      </c>
      <c r="JK20" s="33"/>
      <c r="JL20" s="34">
        <f>Y20+AT20+BO20+CJ20+DE20+DZ20+EU20+FP20+GK20+HF20+IA20+IV20</f>
        <v>225432.68</v>
      </c>
      <c r="JM20" s="33">
        <f t="shared" ref="JM20" si="314">AB20+AW20+BR20+CM20+DH20+EC20+EX20+FS20+GN20+HI20+ID20+IY20</f>
        <v>3</v>
      </c>
      <c r="JN20" s="33">
        <f t="shared" ref="JN20" si="315">AC20+AX20+BS20+CN20+DI20+ED20+EY20+FT20+GO20+HJ20+IE20+IZ20</f>
        <v>0</v>
      </c>
      <c r="JO20" s="33"/>
      <c r="JP20" s="34">
        <f t="shared" ref="JP20" si="316">AF20+BA20+BV20+CQ20+DL20+EG20+FB20+FW20+GR20+HM20+IH20+JC20</f>
        <v>338149.02</v>
      </c>
      <c r="JQ20" s="33">
        <f t="shared" ref="JQ20" si="317">JI20+JM20</f>
        <v>5</v>
      </c>
      <c r="JR20" s="33">
        <f t="shared" ref="JR20" si="318">JJ20+JN20</f>
        <v>0</v>
      </c>
      <c r="JS20" s="24"/>
      <c r="JT20" s="34">
        <f t="shared" ref="JT20" si="319">JL20+JP20</f>
        <v>563581.69999999995</v>
      </c>
      <c r="JV20" s="73">
        <f t="shared" si="83"/>
        <v>0</v>
      </c>
      <c r="JW20" s="73">
        <f t="shared" si="84"/>
        <v>0</v>
      </c>
      <c r="JX20" s="73" t="e">
        <f t="shared" si="85"/>
        <v>#VALUE!</v>
      </c>
      <c r="JY20" s="80">
        <f t="shared" si="86"/>
        <v>0</v>
      </c>
      <c r="JZ20" s="73">
        <f t="shared" si="87"/>
        <v>0</v>
      </c>
      <c r="KA20" s="73">
        <f t="shared" si="88"/>
        <v>0</v>
      </c>
      <c r="KB20" s="73">
        <f t="shared" si="89"/>
        <v>0</v>
      </c>
      <c r="KC20" s="73">
        <f t="shared" si="90"/>
        <v>0</v>
      </c>
      <c r="KD20" s="73">
        <f t="shared" si="91"/>
        <v>0</v>
      </c>
      <c r="KE20" s="73">
        <f t="shared" si="92"/>
        <v>0</v>
      </c>
      <c r="KF20" s="73">
        <f t="shared" si="93"/>
        <v>0</v>
      </c>
      <c r="KG20" s="73">
        <f t="shared" si="94"/>
        <v>0</v>
      </c>
    </row>
    <row r="21" spans="1:293" s="28" customFormat="1" ht="20.25" customHeight="1">
      <c r="A21" s="29">
        <v>110010</v>
      </c>
      <c r="B21" s="29" t="s">
        <v>40</v>
      </c>
      <c r="C21" s="29"/>
      <c r="D21" s="29"/>
      <c r="E21" s="29"/>
      <c r="F21" s="42"/>
      <c r="G21" s="42"/>
      <c r="H21" s="38"/>
      <c r="I21" s="39">
        <f>I22+I24</f>
        <v>271</v>
      </c>
      <c r="J21" s="39">
        <f>J22+J24</f>
        <v>0</v>
      </c>
      <c r="K21" s="29"/>
      <c r="L21" s="38">
        <f>L22+L24</f>
        <v>52961609.68</v>
      </c>
      <c r="M21" s="39">
        <f>M22+M24</f>
        <v>613</v>
      </c>
      <c r="N21" s="39">
        <f>N22+N24</f>
        <v>0</v>
      </c>
      <c r="O21" s="29"/>
      <c r="P21" s="38">
        <f>P22+P24</f>
        <v>110388634.27999999</v>
      </c>
      <c r="Q21" s="39">
        <f>Q22+Q24</f>
        <v>884</v>
      </c>
      <c r="R21" s="39">
        <f>R22+R24</f>
        <v>0</v>
      </c>
      <c r="S21" s="29"/>
      <c r="T21" s="38">
        <f>T22+T24</f>
        <v>163350243.96000001</v>
      </c>
      <c r="U21" s="39">
        <f>U22+U24</f>
        <v>27</v>
      </c>
      <c r="V21" s="39">
        <f>V22+V24</f>
        <v>0</v>
      </c>
      <c r="W21" s="39"/>
      <c r="X21" s="29"/>
      <c r="Y21" s="38">
        <f>Y22+Y24</f>
        <v>5625825.9400000004</v>
      </c>
      <c r="Z21" s="38"/>
      <c r="AA21" s="38"/>
      <c r="AB21" s="39">
        <f>AB22+AB24</f>
        <v>59</v>
      </c>
      <c r="AC21" s="39">
        <f>AC22+AC24</f>
        <v>0</v>
      </c>
      <c r="AD21" s="39"/>
      <c r="AE21" s="29"/>
      <c r="AF21" s="38">
        <f>AF22+AF24</f>
        <v>11078305.989999998</v>
      </c>
      <c r="AG21" s="38"/>
      <c r="AH21" s="38"/>
      <c r="AI21" s="39">
        <f>AI22+AI24</f>
        <v>86</v>
      </c>
      <c r="AJ21" s="39">
        <f>AJ22+AJ24</f>
        <v>0</v>
      </c>
      <c r="AK21" s="39"/>
      <c r="AL21" s="29"/>
      <c r="AM21" s="38">
        <f>AM22+AM24</f>
        <v>16704131.93</v>
      </c>
      <c r="AN21" s="38"/>
      <c r="AO21" s="38"/>
      <c r="AP21" s="39">
        <f>AP22+AP24</f>
        <v>26</v>
      </c>
      <c r="AQ21" s="39">
        <f>AQ22+AQ24</f>
        <v>0</v>
      </c>
      <c r="AR21" s="39"/>
      <c r="AS21" s="29"/>
      <c r="AT21" s="38">
        <f>AT22+AT24</f>
        <v>5085545.4700000007</v>
      </c>
      <c r="AU21" s="38"/>
      <c r="AV21" s="38"/>
      <c r="AW21" s="39">
        <f>AW22+AW24</f>
        <v>56</v>
      </c>
      <c r="AX21" s="39">
        <f>AX22+AX24</f>
        <v>0</v>
      </c>
      <c r="AY21" s="39"/>
      <c r="AZ21" s="29"/>
      <c r="BA21" s="38">
        <f>BA22+BA24</f>
        <v>10596689.939999999</v>
      </c>
      <c r="BB21" s="38"/>
      <c r="BC21" s="38"/>
      <c r="BD21" s="39">
        <f>BD22+BD24</f>
        <v>82</v>
      </c>
      <c r="BE21" s="39">
        <f>BE22+BE24</f>
        <v>0</v>
      </c>
      <c r="BF21" s="39"/>
      <c r="BG21" s="29"/>
      <c r="BH21" s="38">
        <f>BH22+BH24</f>
        <v>15682235.41</v>
      </c>
      <c r="BI21" s="38"/>
      <c r="BJ21" s="38"/>
      <c r="BK21" s="39">
        <f>BK22+BK24</f>
        <v>24</v>
      </c>
      <c r="BL21" s="39">
        <f>BL22+BL24</f>
        <v>0</v>
      </c>
      <c r="BM21" s="39"/>
      <c r="BN21" s="29"/>
      <c r="BO21" s="38">
        <f>BO22+BO24</f>
        <v>4617753.91</v>
      </c>
      <c r="BP21" s="38"/>
      <c r="BQ21" s="38"/>
      <c r="BR21" s="39">
        <f>BR22+BR24</f>
        <v>55</v>
      </c>
      <c r="BS21" s="39">
        <f>BS22+BS24</f>
        <v>0</v>
      </c>
      <c r="BT21" s="39"/>
      <c r="BU21" s="29"/>
      <c r="BV21" s="38">
        <f>BV22+BV24</f>
        <v>10061640.299999999</v>
      </c>
      <c r="BW21" s="38"/>
      <c r="BX21" s="38"/>
      <c r="BY21" s="39">
        <f>BY22+BY24</f>
        <v>79</v>
      </c>
      <c r="BZ21" s="39">
        <f>BZ22+BZ24</f>
        <v>0</v>
      </c>
      <c r="CA21" s="39"/>
      <c r="CB21" s="29"/>
      <c r="CC21" s="38">
        <f>CC22+CC24</f>
        <v>14679394.209999999</v>
      </c>
      <c r="CD21" s="38"/>
      <c r="CE21" s="38"/>
      <c r="CF21" s="39">
        <f>CF22+CF24</f>
        <v>24</v>
      </c>
      <c r="CG21" s="39">
        <f>CG22+CG24</f>
        <v>0</v>
      </c>
      <c r="CH21" s="39"/>
      <c r="CI21" s="29"/>
      <c r="CJ21" s="38">
        <f>CJ22+CJ24</f>
        <v>4617753.91</v>
      </c>
      <c r="CK21" s="38"/>
      <c r="CL21" s="38"/>
      <c r="CM21" s="39">
        <f>CM22+CM24</f>
        <v>52</v>
      </c>
      <c r="CN21" s="39">
        <f>CN22+CN24</f>
        <v>0</v>
      </c>
      <c r="CO21" s="39"/>
      <c r="CP21" s="29"/>
      <c r="CQ21" s="38">
        <f>CQ22+CQ24</f>
        <v>9420132.7100000009</v>
      </c>
      <c r="CR21" s="38"/>
      <c r="CS21" s="38"/>
      <c r="CT21" s="39">
        <f>CT22+CT24</f>
        <v>76</v>
      </c>
      <c r="CU21" s="39">
        <f>CU22+CU24</f>
        <v>0</v>
      </c>
      <c r="CV21" s="39"/>
      <c r="CW21" s="29"/>
      <c r="CX21" s="38">
        <f>CX22+CX24</f>
        <v>14037886.620000001</v>
      </c>
      <c r="CY21" s="38"/>
      <c r="CZ21" s="38"/>
      <c r="DA21" s="39">
        <f>DA22+DA24</f>
        <v>22</v>
      </c>
      <c r="DB21" s="39">
        <f>DB22+DB24</f>
        <v>0</v>
      </c>
      <c r="DC21" s="39"/>
      <c r="DD21" s="29"/>
      <c r="DE21" s="38">
        <f>DE22+DE24</f>
        <v>4293550.3900000006</v>
      </c>
      <c r="DF21" s="38"/>
      <c r="DG21" s="38"/>
      <c r="DH21" s="39">
        <f>DH22+DH24</f>
        <v>51</v>
      </c>
      <c r="DI21" s="39">
        <f>DI22+DI24</f>
        <v>0</v>
      </c>
      <c r="DJ21" s="39"/>
      <c r="DK21" s="29"/>
      <c r="DL21" s="38">
        <f>DL22+DL24</f>
        <v>9109753.6799999997</v>
      </c>
      <c r="DM21" s="38"/>
      <c r="DN21" s="38"/>
      <c r="DO21" s="39">
        <f>DO22+DO24</f>
        <v>73</v>
      </c>
      <c r="DP21" s="39">
        <f>DP22+DP24</f>
        <v>0</v>
      </c>
      <c r="DQ21" s="39"/>
      <c r="DR21" s="29"/>
      <c r="DS21" s="38">
        <f>DS22+DS24</f>
        <v>13403304.07</v>
      </c>
      <c r="DT21" s="38"/>
      <c r="DU21" s="38"/>
      <c r="DV21" s="39">
        <f>DV22+DV24</f>
        <v>22</v>
      </c>
      <c r="DW21" s="39">
        <f>DW22+DW24</f>
        <v>0</v>
      </c>
      <c r="DX21" s="39"/>
      <c r="DY21" s="29"/>
      <c r="DZ21" s="38">
        <f>DZ22+DZ24</f>
        <v>4293550.3900000006</v>
      </c>
      <c r="EA21" s="38"/>
      <c r="EB21" s="38"/>
      <c r="EC21" s="39">
        <f>EC22+EC24</f>
        <v>50</v>
      </c>
      <c r="ED21" s="39">
        <f>ED22+ED24</f>
        <v>0</v>
      </c>
      <c r="EE21" s="39"/>
      <c r="EF21" s="29"/>
      <c r="EG21" s="38">
        <f>EG22+EG24</f>
        <v>8865884.6000000015</v>
      </c>
      <c r="EH21" s="38"/>
      <c r="EI21" s="38"/>
      <c r="EJ21" s="39">
        <f>EJ22+EJ24</f>
        <v>72</v>
      </c>
      <c r="EK21" s="39">
        <f>EK22+EK24</f>
        <v>0</v>
      </c>
      <c r="EL21" s="39"/>
      <c r="EM21" s="29"/>
      <c r="EN21" s="38">
        <f>EN22+EN24</f>
        <v>13159434.99</v>
      </c>
      <c r="EO21" s="38"/>
      <c r="EP21" s="38"/>
      <c r="EQ21" s="39">
        <f>EQ22+EQ24</f>
        <v>22</v>
      </c>
      <c r="ER21" s="39">
        <f>ER22+ER24</f>
        <v>0</v>
      </c>
      <c r="ES21" s="39"/>
      <c r="ET21" s="29"/>
      <c r="EU21" s="38">
        <f>EU22+EU24</f>
        <v>4293550.3900000006</v>
      </c>
      <c r="EV21" s="38"/>
      <c r="EW21" s="38"/>
      <c r="EX21" s="39">
        <f>EX22+EX24</f>
        <v>50</v>
      </c>
      <c r="EY21" s="39">
        <f>EY22+EY24</f>
        <v>0</v>
      </c>
      <c r="EZ21" s="39"/>
      <c r="FA21" s="29"/>
      <c r="FB21" s="38">
        <f>FB22+FB24</f>
        <v>8865884.6000000015</v>
      </c>
      <c r="FC21" s="38"/>
      <c r="FD21" s="38"/>
      <c r="FE21" s="39">
        <f>FE22+FE24</f>
        <v>72</v>
      </c>
      <c r="FF21" s="39">
        <f>FF22+FF24</f>
        <v>0</v>
      </c>
      <c r="FG21" s="39"/>
      <c r="FH21" s="29"/>
      <c r="FI21" s="38">
        <f>FI22+FI24</f>
        <v>13159434.99</v>
      </c>
      <c r="FJ21" s="38"/>
      <c r="FK21" s="38"/>
      <c r="FL21" s="39">
        <f>FL22+FL24</f>
        <v>22</v>
      </c>
      <c r="FM21" s="39">
        <f>FM22+FM24</f>
        <v>0</v>
      </c>
      <c r="FN21" s="39"/>
      <c r="FO21" s="29"/>
      <c r="FP21" s="38">
        <f>FP22+FP24</f>
        <v>4293550.3900000006</v>
      </c>
      <c r="FQ21" s="38"/>
      <c r="FR21" s="38"/>
      <c r="FS21" s="39">
        <f>FS22+FS24</f>
        <v>49</v>
      </c>
      <c r="FT21" s="39">
        <f>FT22+FT24</f>
        <v>0</v>
      </c>
      <c r="FU21" s="39"/>
      <c r="FV21" s="29"/>
      <c r="FW21" s="38">
        <f>FW22+FW24</f>
        <v>8648232.75</v>
      </c>
      <c r="FX21" s="38"/>
      <c r="FY21" s="38"/>
      <c r="FZ21" s="39">
        <f>FZ22+FZ24</f>
        <v>71</v>
      </c>
      <c r="GA21" s="39">
        <f>GA22+GA24</f>
        <v>0</v>
      </c>
      <c r="GB21" s="39"/>
      <c r="GC21" s="29"/>
      <c r="GD21" s="38">
        <f>GD22+GD24</f>
        <v>12941783.140000001</v>
      </c>
      <c r="GE21" s="38"/>
      <c r="GF21" s="38"/>
      <c r="GG21" s="39">
        <f>GG22+GG24</f>
        <v>22</v>
      </c>
      <c r="GH21" s="39">
        <f>GH22+GH24</f>
        <v>0</v>
      </c>
      <c r="GI21" s="39"/>
      <c r="GJ21" s="29"/>
      <c r="GK21" s="38">
        <f>GK22+GK24</f>
        <v>4293550.3900000006</v>
      </c>
      <c r="GL21" s="38"/>
      <c r="GM21" s="38"/>
      <c r="GN21" s="39">
        <f>GN22+GN24</f>
        <v>49</v>
      </c>
      <c r="GO21" s="39">
        <f>GO22+GO24</f>
        <v>0</v>
      </c>
      <c r="GP21" s="39"/>
      <c r="GQ21" s="29"/>
      <c r="GR21" s="38">
        <f>GR22+GR24</f>
        <v>8648232.75</v>
      </c>
      <c r="GS21" s="38"/>
      <c r="GT21" s="38"/>
      <c r="GU21" s="39">
        <f>GU22+GU24</f>
        <v>71</v>
      </c>
      <c r="GV21" s="39">
        <f>GV22+GV24</f>
        <v>0</v>
      </c>
      <c r="GW21" s="39"/>
      <c r="GX21" s="29"/>
      <c r="GY21" s="38">
        <f>GY22+GY24</f>
        <v>12941783.140000001</v>
      </c>
      <c r="GZ21" s="38"/>
      <c r="HA21" s="38"/>
      <c r="HB21" s="39">
        <f>HB22+HB24</f>
        <v>21</v>
      </c>
      <c r="HC21" s="39">
        <f>HC22+HC24</f>
        <v>0</v>
      </c>
      <c r="HD21" s="39"/>
      <c r="HE21" s="29"/>
      <c r="HF21" s="38">
        <f>HF22+HF24</f>
        <v>4075898.54</v>
      </c>
      <c r="HG21" s="38"/>
      <c r="HH21" s="38"/>
      <c r="HI21" s="39">
        <f>HI22+HI24</f>
        <v>49</v>
      </c>
      <c r="HJ21" s="39">
        <f>HJ22+HJ24</f>
        <v>0</v>
      </c>
      <c r="HK21" s="39"/>
      <c r="HL21" s="29"/>
      <c r="HM21" s="38">
        <f>HM22+HM24</f>
        <v>8648232.75</v>
      </c>
      <c r="HN21" s="38"/>
      <c r="HO21" s="38"/>
      <c r="HP21" s="39">
        <f>HP22+HP24</f>
        <v>70</v>
      </c>
      <c r="HQ21" s="39">
        <f>HQ22+HQ24</f>
        <v>0</v>
      </c>
      <c r="HR21" s="39"/>
      <c r="HS21" s="29"/>
      <c r="HT21" s="38">
        <f>HT22+HT24</f>
        <v>12724131.290000001</v>
      </c>
      <c r="HU21" s="38"/>
      <c r="HV21" s="38"/>
      <c r="HW21" s="39">
        <f>HW22+HW24</f>
        <v>21</v>
      </c>
      <c r="HX21" s="39">
        <f>HX22+HX24</f>
        <v>0</v>
      </c>
      <c r="HY21" s="39"/>
      <c r="HZ21" s="29"/>
      <c r="IA21" s="38">
        <f>IA22+IA24</f>
        <v>4075898.54</v>
      </c>
      <c r="IB21" s="38"/>
      <c r="IC21" s="38"/>
      <c r="ID21" s="39">
        <f>ID22+ID24</f>
        <v>49</v>
      </c>
      <c r="IE21" s="39">
        <f>IE22+IE24</f>
        <v>0</v>
      </c>
      <c r="IF21" s="39"/>
      <c r="IG21" s="29"/>
      <c r="IH21" s="38">
        <f>IH22+IH24</f>
        <v>8648232.75</v>
      </c>
      <c r="II21" s="38"/>
      <c r="IJ21" s="38"/>
      <c r="IK21" s="39">
        <f>IK22+IK24</f>
        <v>70</v>
      </c>
      <c r="IL21" s="39">
        <f>IL22+IL24</f>
        <v>0</v>
      </c>
      <c r="IM21" s="39"/>
      <c r="IN21" s="29"/>
      <c r="IO21" s="38">
        <f>IO22+IO24</f>
        <v>12724131.290000001</v>
      </c>
      <c r="IP21" s="38"/>
      <c r="IQ21" s="38"/>
      <c r="IR21" s="39">
        <f>IR22+IR24</f>
        <v>18</v>
      </c>
      <c r="IS21" s="39">
        <f>IS22+IS24</f>
        <v>0</v>
      </c>
      <c r="IT21" s="39"/>
      <c r="IU21" s="29"/>
      <c r="IV21" s="38">
        <f>IV22+IV24</f>
        <v>3395181.4200000004</v>
      </c>
      <c r="IW21" s="38"/>
      <c r="IX21" s="38"/>
      <c r="IY21" s="39">
        <f>IY22+IY24</f>
        <v>44</v>
      </c>
      <c r="IZ21" s="39">
        <f>IZ22+IZ24</f>
        <v>0</v>
      </c>
      <c r="JA21" s="39"/>
      <c r="JB21" s="29"/>
      <c r="JC21" s="38">
        <f>JC22+JC24</f>
        <v>7797411.4600000009</v>
      </c>
      <c r="JD21" s="39">
        <f>JD22+JD24</f>
        <v>62</v>
      </c>
      <c r="JE21" s="39">
        <f>JE22+JE24</f>
        <v>0</v>
      </c>
      <c r="JF21" s="39"/>
      <c r="JG21" s="29"/>
      <c r="JH21" s="38">
        <f>JH22+JH24</f>
        <v>11192592.880000001</v>
      </c>
      <c r="JI21" s="39">
        <f>JI22+JI24</f>
        <v>271</v>
      </c>
      <c r="JJ21" s="39">
        <f>JJ22+JJ24</f>
        <v>0</v>
      </c>
      <c r="JK21" s="29"/>
      <c r="JL21" s="38">
        <f>JL22+JL24</f>
        <v>52961609.68</v>
      </c>
      <c r="JM21" s="39">
        <f>JM22+JM24</f>
        <v>613</v>
      </c>
      <c r="JN21" s="39">
        <f>JN22+JN24</f>
        <v>0</v>
      </c>
      <c r="JO21" s="29"/>
      <c r="JP21" s="38">
        <f>JP22+JP24</f>
        <v>110388634.28</v>
      </c>
      <c r="JQ21" s="39">
        <f>JQ22+JQ24</f>
        <v>884</v>
      </c>
      <c r="JR21" s="39">
        <f>JR22+JR24</f>
        <v>0</v>
      </c>
      <c r="JS21" s="29"/>
      <c r="JT21" s="38">
        <f>JT22+JT24</f>
        <v>163350243.96000004</v>
      </c>
      <c r="JV21" s="73">
        <f t="shared" si="83"/>
        <v>0</v>
      </c>
      <c r="JW21" s="73">
        <f t="shared" si="84"/>
        <v>0</v>
      </c>
      <c r="JX21" s="73">
        <f t="shared" si="85"/>
        <v>0</v>
      </c>
      <c r="JY21" s="80">
        <f t="shared" si="86"/>
        <v>0</v>
      </c>
      <c r="JZ21" s="73">
        <f t="shared" si="87"/>
        <v>0</v>
      </c>
      <c r="KA21" s="73">
        <f t="shared" si="88"/>
        <v>0</v>
      </c>
      <c r="KB21" s="73">
        <f t="shared" si="89"/>
        <v>0</v>
      </c>
      <c r="KC21" s="73">
        <f t="shared" si="90"/>
        <v>0</v>
      </c>
      <c r="KD21" s="73">
        <f t="shared" si="91"/>
        <v>0</v>
      </c>
      <c r="KE21" s="73">
        <f t="shared" si="92"/>
        <v>0</v>
      </c>
      <c r="KF21" s="73">
        <f t="shared" si="93"/>
        <v>0</v>
      </c>
      <c r="KG21" s="73">
        <f t="shared" si="94"/>
        <v>0</v>
      </c>
    </row>
    <row r="22" spans="1:293" s="22" customFormat="1" ht="20.25" hidden="1" customHeight="1">
      <c r="A22" s="25">
        <v>110010</v>
      </c>
      <c r="B22" s="25" t="s">
        <v>40</v>
      </c>
      <c r="C22" s="25"/>
      <c r="D22" s="25"/>
      <c r="E22" s="37" t="s">
        <v>97</v>
      </c>
      <c r="F22" s="43"/>
      <c r="G22" s="43"/>
      <c r="H22" s="37"/>
      <c r="I22" s="89">
        <f>I23</f>
        <v>52</v>
      </c>
      <c r="J22" s="89">
        <f>J23</f>
        <v>0</v>
      </c>
      <c r="K22" s="90"/>
      <c r="L22" s="91">
        <f>L23</f>
        <v>7635908.2800000003</v>
      </c>
      <c r="M22" s="89">
        <f>M23</f>
        <v>194</v>
      </c>
      <c r="N22" s="36">
        <f>N23</f>
        <v>0</v>
      </c>
      <c r="O22" s="25"/>
      <c r="P22" s="37">
        <f>P23</f>
        <v>28487811.66</v>
      </c>
      <c r="Q22" s="36">
        <f>Q23</f>
        <v>246</v>
      </c>
      <c r="R22" s="36">
        <f>R23</f>
        <v>0</v>
      </c>
      <c r="S22" s="25"/>
      <c r="T22" s="37">
        <f>T23</f>
        <v>36123719.939999998</v>
      </c>
      <c r="U22" s="36">
        <f>U23</f>
        <v>5</v>
      </c>
      <c r="V22" s="36">
        <f>V23</f>
        <v>0</v>
      </c>
      <c r="W22" s="36"/>
      <c r="X22" s="25"/>
      <c r="Y22" s="37">
        <f>Y23</f>
        <v>734221.95</v>
      </c>
      <c r="Z22" s="37"/>
      <c r="AA22" s="37"/>
      <c r="AB22" s="36">
        <f>AB23</f>
        <v>17</v>
      </c>
      <c r="AC22" s="36">
        <f>AC23</f>
        <v>0</v>
      </c>
      <c r="AD22" s="36"/>
      <c r="AE22" s="25"/>
      <c r="AF22" s="37">
        <f>AF23</f>
        <v>2496354.63</v>
      </c>
      <c r="AG22" s="37"/>
      <c r="AH22" s="37"/>
      <c r="AI22" s="36">
        <f>AI23</f>
        <v>22</v>
      </c>
      <c r="AJ22" s="36">
        <f>AJ23</f>
        <v>0</v>
      </c>
      <c r="AK22" s="36"/>
      <c r="AL22" s="25"/>
      <c r="AM22" s="37">
        <f>AM23</f>
        <v>3230576.58</v>
      </c>
      <c r="AN22" s="37"/>
      <c r="AO22" s="37"/>
      <c r="AP22" s="36">
        <f>AP23</f>
        <v>5</v>
      </c>
      <c r="AQ22" s="36">
        <f>AQ23</f>
        <v>0</v>
      </c>
      <c r="AR22" s="36"/>
      <c r="AS22" s="25"/>
      <c r="AT22" s="37">
        <f>AT23</f>
        <v>734221.95</v>
      </c>
      <c r="AU22" s="37"/>
      <c r="AV22" s="37"/>
      <c r="AW22" s="36">
        <f>AW23</f>
        <v>16</v>
      </c>
      <c r="AX22" s="36">
        <f>AX23</f>
        <v>0</v>
      </c>
      <c r="AY22" s="36"/>
      <c r="AZ22" s="25"/>
      <c r="BA22" s="37">
        <f>BA23</f>
        <v>2349510.2400000002</v>
      </c>
      <c r="BB22" s="37"/>
      <c r="BC22" s="37"/>
      <c r="BD22" s="36">
        <f>BD23</f>
        <v>21</v>
      </c>
      <c r="BE22" s="36">
        <f>BE23</f>
        <v>0</v>
      </c>
      <c r="BF22" s="36"/>
      <c r="BG22" s="25"/>
      <c r="BH22" s="37">
        <f>BH23</f>
        <v>3083732.1900000004</v>
      </c>
      <c r="BI22" s="37"/>
      <c r="BJ22" s="37"/>
      <c r="BK22" s="36">
        <f>BK23</f>
        <v>5</v>
      </c>
      <c r="BL22" s="36">
        <f>BL23</f>
        <v>0</v>
      </c>
      <c r="BM22" s="36"/>
      <c r="BN22" s="25"/>
      <c r="BO22" s="37">
        <f>BO23</f>
        <v>734221.95</v>
      </c>
      <c r="BP22" s="37"/>
      <c r="BQ22" s="37"/>
      <c r="BR22" s="36">
        <f>BR23</f>
        <v>17</v>
      </c>
      <c r="BS22" s="36">
        <f>BS23</f>
        <v>0</v>
      </c>
      <c r="BT22" s="36"/>
      <c r="BU22" s="25"/>
      <c r="BV22" s="37">
        <f>BV23</f>
        <v>2496354.63</v>
      </c>
      <c r="BW22" s="37"/>
      <c r="BX22" s="37"/>
      <c r="BY22" s="36">
        <f>BY23</f>
        <v>22</v>
      </c>
      <c r="BZ22" s="36">
        <f>BZ23</f>
        <v>0</v>
      </c>
      <c r="CA22" s="36"/>
      <c r="CB22" s="25"/>
      <c r="CC22" s="37">
        <f>CC23</f>
        <v>3230576.58</v>
      </c>
      <c r="CD22" s="37"/>
      <c r="CE22" s="37"/>
      <c r="CF22" s="36">
        <f>CF23</f>
        <v>5</v>
      </c>
      <c r="CG22" s="36">
        <f>CG23</f>
        <v>0</v>
      </c>
      <c r="CH22" s="36"/>
      <c r="CI22" s="25"/>
      <c r="CJ22" s="37">
        <f>CJ23</f>
        <v>734221.95</v>
      </c>
      <c r="CK22" s="37"/>
      <c r="CL22" s="37"/>
      <c r="CM22" s="36">
        <f>CM23</f>
        <v>16</v>
      </c>
      <c r="CN22" s="36">
        <f>CN23</f>
        <v>0</v>
      </c>
      <c r="CO22" s="36"/>
      <c r="CP22" s="25"/>
      <c r="CQ22" s="37">
        <f>CQ23</f>
        <v>2349510.2400000002</v>
      </c>
      <c r="CR22" s="37"/>
      <c r="CS22" s="37"/>
      <c r="CT22" s="36">
        <f>CT23</f>
        <v>21</v>
      </c>
      <c r="CU22" s="36">
        <f>CU23</f>
        <v>0</v>
      </c>
      <c r="CV22" s="36"/>
      <c r="CW22" s="25"/>
      <c r="CX22" s="37">
        <f>CX23</f>
        <v>3083732.1900000004</v>
      </c>
      <c r="CY22" s="37"/>
      <c r="CZ22" s="37"/>
      <c r="DA22" s="36">
        <f>DA23</f>
        <v>4</v>
      </c>
      <c r="DB22" s="36">
        <f>DB23</f>
        <v>0</v>
      </c>
      <c r="DC22" s="36"/>
      <c r="DD22" s="25"/>
      <c r="DE22" s="37">
        <f>DE23</f>
        <v>587377.56000000006</v>
      </c>
      <c r="DF22" s="37"/>
      <c r="DG22" s="37"/>
      <c r="DH22" s="36">
        <f>DH23</f>
        <v>16</v>
      </c>
      <c r="DI22" s="36">
        <f>DI23</f>
        <v>0</v>
      </c>
      <c r="DJ22" s="36"/>
      <c r="DK22" s="25"/>
      <c r="DL22" s="37">
        <f>DL23</f>
        <v>2349510.2400000002</v>
      </c>
      <c r="DM22" s="37"/>
      <c r="DN22" s="37"/>
      <c r="DO22" s="36">
        <f>DO23</f>
        <v>20</v>
      </c>
      <c r="DP22" s="36">
        <f>DP23</f>
        <v>0</v>
      </c>
      <c r="DQ22" s="36"/>
      <c r="DR22" s="25"/>
      <c r="DS22" s="37">
        <f>DS23</f>
        <v>2936887.8000000003</v>
      </c>
      <c r="DT22" s="37"/>
      <c r="DU22" s="37"/>
      <c r="DV22" s="36">
        <f>DV23</f>
        <v>4</v>
      </c>
      <c r="DW22" s="36">
        <f>DW23</f>
        <v>0</v>
      </c>
      <c r="DX22" s="36"/>
      <c r="DY22" s="25"/>
      <c r="DZ22" s="37">
        <f>DZ23</f>
        <v>587377.56000000006</v>
      </c>
      <c r="EA22" s="37"/>
      <c r="EB22" s="37"/>
      <c r="EC22" s="36">
        <f>EC23</f>
        <v>16</v>
      </c>
      <c r="ED22" s="36">
        <f>ED23</f>
        <v>0</v>
      </c>
      <c r="EE22" s="36"/>
      <c r="EF22" s="25"/>
      <c r="EG22" s="37">
        <f>EG23</f>
        <v>2349510.2400000002</v>
      </c>
      <c r="EH22" s="37"/>
      <c r="EI22" s="37"/>
      <c r="EJ22" s="36">
        <f>EJ23</f>
        <v>20</v>
      </c>
      <c r="EK22" s="36">
        <f>EK23</f>
        <v>0</v>
      </c>
      <c r="EL22" s="36"/>
      <c r="EM22" s="25"/>
      <c r="EN22" s="37">
        <f>EN23</f>
        <v>2936887.8000000003</v>
      </c>
      <c r="EO22" s="37"/>
      <c r="EP22" s="37"/>
      <c r="EQ22" s="36">
        <f>EQ23</f>
        <v>4</v>
      </c>
      <c r="ER22" s="36">
        <f>ER23</f>
        <v>0</v>
      </c>
      <c r="ES22" s="36"/>
      <c r="ET22" s="25"/>
      <c r="EU22" s="37">
        <f>EU23</f>
        <v>587377.56000000006</v>
      </c>
      <c r="EV22" s="37"/>
      <c r="EW22" s="37"/>
      <c r="EX22" s="36">
        <f>EX23</f>
        <v>16</v>
      </c>
      <c r="EY22" s="36">
        <f>EY23</f>
        <v>0</v>
      </c>
      <c r="EZ22" s="36"/>
      <c r="FA22" s="25"/>
      <c r="FB22" s="37">
        <f>FB23</f>
        <v>2349510.2400000002</v>
      </c>
      <c r="FC22" s="37"/>
      <c r="FD22" s="37"/>
      <c r="FE22" s="36">
        <f>FE23</f>
        <v>20</v>
      </c>
      <c r="FF22" s="36">
        <f>FF23</f>
        <v>0</v>
      </c>
      <c r="FG22" s="36"/>
      <c r="FH22" s="25"/>
      <c r="FI22" s="37">
        <f>FI23</f>
        <v>2936887.8000000003</v>
      </c>
      <c r="FJ22" s="37"/>
      <c r="FK22" s="37"/>
      <c r="FL22" s="36">
        <f>FL23</f>
        <v>4</v>
      </c>
      <c r="FM22" s="36">
        <f>FM23</f>
        <v>0</v>
      </c>
      <c r="FN22" s="36"/>
      <c r="FO22" s="25"/>
      <c r="FP22" s="37">
        <f>FP23</f>
        <v>587377.56000000006</v>
      </c>
      <c r="FQ22" s="37"/>
      <c r="FR22" s="37"/>
      <c r="FS22" s="36">
        <f>FS23</f>
        <v>16</v>
      </c>
      <c r="FT22" s="36">
        <f>FT23</f>
        <v>0</v>
      </c>
      <c r="FU22" s="36"/>
      <c r="FV22" s="25"/>
      <c r="FW22" s="37">
        <f>FW23</f>
        <v>2349510.2400000002</v>
      </c>
      <c r="FX22" s="37"/>
      <c r="FY22" s="37"/>
      <c r="FZ22" s="36">
        <f>FZ23</f>
        <v>20</v>
      </c>
      <c r="GA22" s="36">
        <f>GA23</f>
        <v>0</v>
      </c>
      <c r="GB22" s="36"/>
      <c r="GC22" s="25"/>
      <c r="GD22" s="37">
        <f>GD23</f>
        <v>2936887.8000000003</v>
      </c>
      <c r="GE22" s="37"/>
      <c r="GF22" s="37"/>
      <c r="GG22" s="36">
        <f>GG23</f>
        <v>4</v>
      </c>
      <c r="GH22" s="36">
        <f>GH23</f>
        <v>0</v>
      </c>
      <c r="GI22" s="36"/>
      <c r="GJ22" s="25"/>
      <c r="GK22" s="37">
        <f>GK23</f>
        <v>587377.56000000006</v>
      </c>
      <c r="GL22" s="37"/>
      <c r="GM22" s="37"/>
      <c r="GN22" s="36">
        <f>GN23</f>
        <v>16</v>
      </c>
      <c r="GO22" s="36">
        <f>GO23</f>
        <v>0</v>
      </c>
      <c r="GP22" s="36"/>
      <c r="GQ22" s="25"/>
      <c r="GR22" s="37">
        <f>GR23</f>
        <v>2349510.2400000002</v>
      </c>
      <c r="GS22" s="37"/>
      <c r="GT22" s="37"/>
      <c r="GU22" s="36">
        <f>GU23</f>
        <v>20</v>
      </c>
      <c r="GV22" s="36">
        <f>GV23</f>
        <v>0</v>
      </c>
      <c r="GW22" s="36"/>
      <c r="GX22" s="25"/>
      <c r="GY22" s="37">
        <f>GY23</f>
        <v>2936887.8000000003</v>
      </c>
      <c r="GZ22" s="37"/>
      <c r="HA22" s="37"/>
      <c r="HB22" s="36">
        <f>HB23</f>
        <v>4</v>
      </c>
      <c r="HC22" s="36">
        <f>HC23</f>
        <v>0</v>
      </c>
      <c r="HD22" s="36"/>
      <c r="HE22" s="25"/>
      <c r="HF22" s="37">
        <f>HF23</f>
        <v>587377.56000000006</v>
      </c>
      <c r="HG22" s="37"/>
      <c r="HH22" s="37"/>
      <c r="HI22" s="36">
        <f>HI23</f>
        <v>16</v>
      </c>
      <c r="HJ22" s="36">
        <f>HJ23</f>
        <v>0</v>
      </c>
      <c r="HK22" s="36"/>
      <c r="HL22" s="25"/>
      <c r="HM22" s="37">
        <f>HM23</f>
        <v>2349510.2400000002</v>
      </c>
      <c r="HN22" s="37"/>
      <c r="HO22" s="37"/>
      <c r="HP22" s="36">
        <f>HP23</f>
        <v>20</v>
      </c>
      <c r="HQ22" s="36">
        <f>HQ23</f>
        <v>0</v>
      </c>
      <c r="HR22" s="36"/>
      <c r="HS22" s="25"/>
      <c r="HT22" s="37">
        <f>HT23</f>
        <v>2936887.8000000003</v>
      </c>
      <c r="HU22" s="37"/>
      <c r="HV22" s="37"/>
      <c r="HW22" s="36">
        <f>HW23</f>
        <v>4</v>
      </c>
      <c r="HX22" s="36">
        <f>HX23</f>
        <v>0</v>
      </c>
      <c r="HY22" s="36"/>
      <c r="HZ22" s="25"/>
      <c r="IA22" s="37">
        <f>IA23</f>
        <v>587377.56000000006</v>
      </c>
      <c r="IB22" s="37"/>
      <c r="IC22" s="37"/>
      <c r="ID22" s="36">
        <f>ID23</f>
        <v>16</v>
      </c>
      <c r="IE22" s="36">
        <f>IE23</f>
        <v>0</v>
      </c>
      <c r="IF22" s="36"/>
      <c r="IG22" s="25"/>
      <c r="IH22" s="37">
        <f>IH23</f>
        <v>2349510.2400000002</v>
      </c>
      <c r="II22" s="37"/>
      <c r="IJ22" s="37"/>
      <c r="IK22" s="36">
        <f>IK23</f>
        <v>20</v>
      </c>
      <c r="IL22" s="36">
        <f>IL23</f>
        <v>0</v>
      </c>
      <c r="IM22" s="36"/>
      <c r="IN22" s="25"/>
      <c r="IO22" s="37">
        <f>IO23</f>
        <v>2936887.8000000003</v>
      </c>
      <c r="IP22" s="37"/>
      <c r="IQ22" s="37"/>
      <c r="IR22" s="36">
        <f>IR23</f>
        <v>4</v>
      </c>
      <c r="IS22" s="36">
        <f>IS23</f>
        <v>0</v>
      </c>
      <c r="IT22" s="36"/>
      <c r="IU22" s="25"/>
      <c r="IV22" s="37">
        <f>IV23</f>
        <v>587377.56000000006</v>
      </c>
      <c r="IW22" s="37"/>
      <c r="IX22" s="37"/>
      <c r="IY22" s="36">
        <f>IY23</f>
        <v>16</v>
      </c>
      <c r="IZ22" s="36">
        <f>IZ23</f>
        <v>0</v>
      </c>
      <c r="JA22" s="36"/>
      <c r="JB22" s="25"/>
      <c r="JC22" s="37">
        <f>JC23</f>
        <v>2349510.2400000002</v>
      </c>
      <c r="JD22" s="36">
        <f>JD23</f>
        <v>20</v>
      </c>
      <c r="JE22" s="36">
        <f>JE23</f>
        <v>0</v>
      </c>
      <c r="JF22" s="36"/>
      <c r="JG22" s="25"/>
      <c r="JH22" s="37">
        <f>JH23</f>
        <v>2936887.8000000003</v>
      </c>
      <c r="JI22" s="36">
        <f>JI23</f>
        <v>52</v>
      </c>
      <c r="JJ22" s="36">
        <f>JJ23</f>
        <v>0</v>
      </c>
      <c r="JK22" s="25"/>
      <c r="JL22" s="37">
        <f>JL23</f>
        <v>7635908.2800000031</v>
      </c>
      <c r="JM22" s="36">
        <f>JM23</f>
        <v>194</v>
      </c>
      <c r="JN22" s="36">
        <f>JN23</f>
        <v>0</v>
      </c>
      <c r="JO22" s="25"/>
      <c r="JP22" s="37">
        <f>JP23</f>
        <v>28487811.660000011</v>
      </c>
      <c r="JQ22" s="36">
        <f>JQ23</f>
        <v>246</v>
      </c>
      <c r="JR22" s="36">
        <f>JR23</f>
        <v>0</v>
      </c>
      <c r="JS22" s="25"/>
      <c r="JT22" s="37">
        <f>JT23</f>
        <v>36123719.940000013</v>
      </c>
      <c r="JV22" s="73">
        <f t="shared" si="83"/>
        <v>0</v>
      </c>
      <c r="JW22" s="73">
        <f t="shared" si="84"/>
        <v>0</v>
      </c>
      <c r="JX22" s="73">
        <f t="shared" si="85"/>
        <v>0</v>
      </c>
      <c r="JY22" s="80">
        <f t="shared" si="86"/>
        <v>0</v>
      </c>
      <c r="JZ22" s="73">
        <f t="shared" si="87"/>
        <v>0</v>
      </c>
      <c r="KA22" s="73">
        <f t="shared" si="88"/>
        <v>0</v>
      </c>
      <c r="KB22" s="73">
        <f t="shared" si="89"/>
        <v>0</v>
      </c>
      <c r="KC22" s="73">
        <f t="shared" si="90"/>
        <v>0</v>
      </c>
      <c r="KD22" s="73">
        <f t="shared" si="91"/>
        <v>0</v>
      </c>
      <c r="KE22" s="73">
        <f t="shared" si="92"/>
        <v>0</v>
      </c>
      <c r="KF22" s="73">
        <f t="shared" si="93"/>
        <v>0</v>
      </c>
      <c r="KG22" s="73">
        <f t="shared" si="94"/>
        <v>0</v>
      </c>
    </row>
    <row r="23" spans="1:293" ht="20.25" hidden="1" customHeight="1">
      <c r="A23" s="24">
        <v>110010</v>
      </c>
      <c r="B23" s="24" t="s">
        <v>40</v>
      </c>
      <c r="C23" s="24">
        <v>30</v>
      </c>
      <c r="D23" s="24" t="s">
        <v>96</v>
      </c>
      <c r="E23" s="34" t="s">
        <v>97</v>
      </c>
      <c r="F23" s="46" t="s">
        <v>98</v>
      </c>
      <c r="G23" s="52" t="s">
        <v>99</v>
      </c>
      <c r="H23" s="34">
        <v>146844.39000000001</v>
      </c>
      <c r="I23" s="86">
        <v>52</v>
      </c>
      <c r="J23" s="86"/>
      <c r="K23" s="87"/>
      <c r="L23" s="88">
        <f t="shared" ref="L23:L33" si="320">ROUND(H23*I23,2)</f>
        <v>7635908.2800000003</v>
      </c>
      <c r="M23" s="86">
        <v>194</v>
      </c>
      <c r="N23" s="33"/>
      <c r="O23" s="24"/>
      <c r="P23" s="34">
        <f>ROUND(H23*M23,2)</f>
        <v>28487811.66</v>
      </c>
      <c r="Q23" s="33">
        <f>I23+M23</f>
        <v>246</v>
      </c>
      <c r="R23" s="33">
        <f>J23+N23</f>
        <v>0</v>
      </c>
      <c r="S23" s="24"/>
      <c r="T23" s="34">
        <f>L23+P23</f>
        <v>36123719.939999998</v>
      </c>
      <c r="U23" s="33">
        <f>ROUND($I$23/12,0)+1</f>
        <v>5</v>
      </c>
      <c r="V23" s="33">
        <f>ROUND(U23*($J$23/$I$23),0)</f>
        <v>0</v>
      </c>
      <c r="W23" s="33"/>
      <c r="X23" s="24"/>
      <c r="Y23" s="34">
        <f>ROUND(U23*$H$23,2)</f>
        <v>734221.95</v>
      </c>
      <c r="Z23" s="34"/>
      <c r="AA23" s="34"/>
      <c r="AB23" s="33">
        <f>ROUND($M$23/12,0)+1</f>
        <v>17</v>
      </c>
      <c r="AC23" s="33">
        <f>ROUND(AB23*($N$23/$M$23),0)</f>
        <v>0</v>
      </c>
      <c r="AD23" s="33"/>
      <c r="AE23" s="24"/>
      <c r="AF23" s="34">
        <f>ROUND(AB23*$H$23,2)</f>
        <v>2496354.63</v>
      </c>
      <c r="AG23" s="34"/>
      <c r="AH23" s="34"/>
      <c r="AI23" s="33">
        <f>U23+AB23</f>
        <v>22</v>
      </c>
      <c r="AJ23" s="33">
        <f>V23+AC23</f>
        <v>0</v>
      </c>
      <c r="AK23" s="33"/>
      <c r="AL23" s="24"/>
      <c r="AM23" s="34">
        <f>Y23+AF23</f>
        <v>3230576.58</v>
      </c>
      <c r="AN23" s="34"/>
      <c r="AO23" s="34"/>
      <c r="AP23" s="33">
        <f>ROUND($I$23/12,0)+1</f>
        <v>5</v>
      </c>
      <c r="AQ23" s="33">
        <f>ROUND(AP23*($J$23/$I$23),0)</f>
        <v>0</v>
      </c>
      <c r="AR23" s="33"/>
      <c r="AS23" s="24"/>
      <c r="AT23" s="34">
        <f>ROUND(AP23*$H$23,2)</f>
        <v>734221.95</v>
      </c>
      <c r="AU23" s="34"/>
      <c r="AV23" s="34"/>
      <c r="AW23" s="33">
        <f>ROUND($M$23/12,0)</f>
        <v>16</v>
      </c>
      <c r="AX23" s="33">
        <f>ROUND(AW23*($N$23/$M$23),0)</f>
        <v>0</v>
      </c>
      <c r="AY23" s="33"/>
      <c r="AZ23" s="24"/>
      <c r="BA23" s="34">
        <f>ROUND(AW23*$H$23,2)</f>
        <v>2349510.2400000002</v>
      </c>
      <c r="BB23" s="34"/>
      <c r="BC23" s="34"/>
      <c r="BD23" s="33">
        <f t="shared" ref="BD23" si="321">AP23+AW23</f>
        <v>21</v>
      </c>
      <c r="BE23" s="33">
        <f t="shared" ref="BE23" si="322">AQ23+AX23</f>
        <v>0</v>
      </c>
      <c r="BF23" s="33"/>
      <c r="BG23" s="24"/>
      <c r="BH23" s="34">
        <f t="shared" ref="BH23" si="323">AT23+BA23</f>
        <v>3083732.1900000004</v>
      </c>
      <c r="BI23" s="34"/>
      <c r="BJ23" s="34"/>
      <c r="BK23" s="33">
        <f>ROUND($I$23/12,0)+1</f>
        <v>5</v>
      </c>
      <c r="BL23" s="33">
        <f>ROUND(BK23*($J$23/$I$23),0)</f>
        <v>0</v>
      </c>
      <c r="BM23" s="33"/>
      <c r="BN23" s="24"/>
      <c r="BO23" s="34">
        <f>ROUND(BK23*$H$23,2)</f>
        <v>734221.95</v>
      </c>
      <c r="BP23" s="34"/>
      <c r="BQ23" s="34"/>
      <c r="BR23" s="33">
        <f>ROUND($M$23/12,0)+1</f>
        <v>17</v>
      </c>
      <c r="BS23" s="33">
        <f>ROUND(BR23*($N$23/$M$23),0)</f>
        <v>0</v>
      </c>
      <c r="BT23" s="33"/>
      <c r="BU23" s="24"/>
      <c r="BV23" s="34">
        <f>ROUND(BR23*$H$23,2)</f>
        <v>2496354.63</v>
      </c>
      <c r="BW23" s="34"/>
      <c r="BX23" s="34"/>
      <c r="BY23" s="33">
        <f t="shared" ref="BY23" si="324">BK23+BR23</f>
        <v>22</v>
      </c>
      <c r="BZ23" s="33">
        <f t="shared" ref="BZ23" si="325">BL23+BS23</f>
        <v>0</v>
      </c>
      <c r="CA23" s="33"/>
      <c r="CB23" s="24"/>
      <c r="CC23" s="34">
        <f t="shared" ref="CC23" si="326">BO23+BV23</f>
        <v>3230576.58</v>
      </c>
      <c r="CD23" s="34"/>
      <c r="CE23" s="34"/>
      <c r="CF23" s="33">
        <f>ROUND($I$23/12,0)+1</f>
        <v>5</v>
      </c>
      <c r="CG23" s="33">
        <f>ROUND(CF23*($J$23/$I$23),0)</f>
        <v>0</v>
      </c>
      <c r="CH23" s="33"/>
      <c r="CI23" s="24"/>
      <c r="CJ23" s="34">
        <f>ROUND(CF23*$H$23,2)</f>
        <v>734221.95</v>
      </c>
      <c r="CK23" s="34"/>
      <c r="CL23" s="34"/>
      <c r="CM23" s="33">
        <f>ROUND($M$23/12,0)</f>
        <v>16</v>
      </c>
      <c r="CN23" s="33">
        <f>ROUND(CM23*($N$23/$M$23),0)</f>
        <v>0</v>
      </c>
      <c r="CO23" s="33"/>
      <c r="CP23" s="24"/>
      <c r="CQ23" s="34">
        <f>ROUND(CM23*$H$23,2)</f>
        <v>2349510.2400000002</v>
      </c>
      <c r="CR23" s="34"/>
      <c r="CS23" s="34"/>
      <c r="CT23" s="33">
        <f t="shared" ref="CT23" si="327">CF23+CM23</f>
        <v>21</v>
      </c>
      <c r="CU23" s="33">
        <f t="shared" ref="CU23" si="328">CG23+CN23</f>
        <v>0</v>
      </c>
      <c r="CV23" s="33"/>
      <c r="CW23" s="24"/>
      <c r="CX23" s="34">
        <f t="shared" ref="CX23" si="329">CJ23+CQ23</f>
        <v>3083732.1900000004</v>
      </c>
      <c r="CY23" s="34"/>
      <c r="CZ23" s="34"/>
      <c r="DA23" s="33">
        <f>ROUND($I$23/12,0)</f>
        <v>4</v>
      </c>
      <c r="DB23" s="33">
        <f>ROUND(DA23*($J$23/$I$23),0)</f>
        <v>0</v>
      </c>
      <c r="DC23" s="33"/>
      <c r="DD23" s="24"/>
      <c r="DE23" s="34">
        <f>ROUND(DA23*$H$23,2)</f>
        <v>587377.56000000006</v>
      </c>
      <c r="DF23" s="34"/>
      <c r="DG23" s="34"/>
      <c r="DH23" s="33">
        <f>ROUND($M$23/12,0)</f>
        <v>16</v>
      </c>
      <c r="DI23" s="33">
        <f>ROUND(DH23*($N$23/$M$23),0)</f>
        <v>0</v>
      </c>
      <c r="DJ23" s="33"/>
      <c r="DK23" s="24"/>
      <c r="DL23" s="34">
        <f>ROUND(DH23*$H$23,2)</f>
        <v>2349510.2400000002</v>
      </c>
      <c r="DM23" s="34"/>
      <c r="DN23" s="34"/>
      <c r="DO23" s="33">
        <f t="shared" ref="DO23" si="330">DA23+DH23</f>
        <v>20</v>
      </c>
      <c r="DP23" s="33">
        <f t="shared" ref="DP23" si="331">DB23+DI23</f>
        <v>0</v>
      </c>
      <c r="DQ23" s="33"/>
      <c r="DR23" s="24"/>
      <c r="DS23" s="34">
        <f t="shared" ref="DS23" si="332">DE23+DL23</f>
        <v>2936887.8000000003</v>
      </c>
      <c r="DT23" s="34"/>
      <c r="DU23" s="34"/>
      <c r="DV23" s="33">
        <f>ROUND($I$23/12,0)</f>
        <v>4</v>
      </c>
      <c r="DW23" s="33">
        <f>ROUND(DV23*($J$23/$I$23),0)</f>
        <v>0</v>
      </c>
      <c r="DX23" s="33"/>
      <c r="DY23" s="24"/>
      <c r="DZ23" s="34">
        <f>ROUND(DV23*$H$23,2)</f>
        <v>587377.56000000006</v>
      </c>
      <c r="EA23" s="34"/>
      <c r="EB23" s="34"/>
      <c r="EC23" s="33">
        <f>ROUND($M$23/12,0)</f>
        <v>16</v>
      </c>
      <c r="ED23" s="33">
        <f>ROUND(EC23*($N$23/$M$23),0)</f>
        <v>0</v>
      </c>
      <c r="EE23" s="33"/>
      <c r="EF23" s="24"/>
      <c r="EG23" s="34">
        <f>ROUND(EC23*$H$23,2)</f>
        <v>2349510.2400000002</v>
      </c>
      <c r="EH23" s="34"/>
      <c r="EI23" s="34"/>
      <c r="EJ23" s="33">
        <f t="shared" ref="EJ23" si="333">DV23+EC23</f>
        <v>20</v>
      </c>
      <c r="EK23" s="33">
        <f t="shared" ref="EK23" si="334">DW23+ED23</f>
        <v>0</v>
      </c>
      <c r="EL23" s="33"/>
      <c r="EM23" s="24"/>
      <c r="EN23" s="34">
        <f t="shared" ref="EN23" si="335">DZ23+EG23</f>
        <v>2936887.8000000003</v>
      </c>
      <c r="EO23" s="34"/>
      <c r="EP23" s="34"/>
      <c r="EQ23" s="33">
        <f>ROUND($I$23/12,0)</f>
        <v>4</v>
      </c>
      <c r="ER23" s="33">
        <f>ROUND(EQ23*($J$23/$I$23),0)</f>
        <v>0</v>
      </c>
      <c r="ES23" s="33"/>
      <c r="ET23" s="24"/>
      <c r="EU23" s="34">
        <f>ROUND(EQ23*$H$23,2)</f>
        <v>587377.56000000006</v>
      </c>
      <c r="EV23" s="34"/>
      <c r="EW23" s="34"/>
      <c r="EX23" s="33">
        <f>ROUND($M$23/12,0)</f>
        <v>16</v>
      </c>
      <c r="EY23" s="33">
        <f>ROUND(EX23*($N$23/$M$23),0)</f>
        <v>0</v>
      </c>
      <c r="EZ23" s="33"/>
      <c r="FA23" s="24"/>
      <c r="FB23" s="34">
        <f>ROUND(EX23*$H$23,2)</f>
        <v>2349510.2400000002</v>
      </c>
      <c r="FC23" s="34"/>
      <c r="FD23" s="34"/>
      <c r="FE23" s="33">
        <f t="shared" ref="FE23" si="336">EQ23+EX23</f>
        <v>20</v>
      </c>
      <c r="FF23" s="33">
        <f t="shared" ref="FF23" si="337">ER23+EY23</f>
        <v>0</v>
      </c>
      <c r="FG23" s="33"/>
      <c r="FH23" s="24"/>
      <c r="FI23" s="34">
        <f t="shared" ref="FI23" si="338">EU23+FB23</f>
        <v>2936887.8000000003</v>
      </c>
      <c r="FJ23" s="34"/>
      <c r="FK23" s="34"/>
      <c r="FL23" s="33">
        <f>ROUND($I$23/12,0)</f>
        <v>4</v>
      </c>
      <c r="FM23" s="33">
        <f>ROUND(FL23*($J$23/$I$23),0)</f>
        <v>0</v>
      </c>
      <c r="FN23" s="33"/>
      <c r="FO23" s="24"/>
      <c r="FP23" s="34">
        <f>ROUND(FL23*$H$23,2)</f>
        <v>587377.56000000006</v>
      </c>
      <c r="FQ23" s="34"/>
      <c r="FR23" s="34"/>
      <c r="FS23" s="33">
        <f>ROUND($M$23/12,0)</f>
        <v>16</v>
      </c>
      <c r="FT23" s="33">
        <f>ROUND(FS23*($N$23/$M$23),0)</f>
        <v>0</v>
      </c>
      <c r="FU23" s="33"/>
      <c r="FV23" s="24"/>
      <c r="FW23" s="34">
        <f>ROUND(FS23*$H$23,2)</f>
        <v>2349510.2400000002</v>
      </c>
      <c r="FX23" s="34"/>
      <c r="FY23" s="34"/>
      <c r="FZ23" s="33">
        <f t="shared" ref="FZ23" si="339">FL23+FS23</f>
        <v>20</v>
      </c>
      <c r="GA23" s="33">
        <f t="shared" ref="GA23" si="340">FM23+FT23</f>
        <v>0</v>
      </c>
      <c r="GB23" s="33"/>
      <c r="GC23" s="24"/>
      <c r="GD23" s="34">
        <f t="shared" ref="GD23" si="341">FP23+FW23</f>
        <v>2936887.8000000003</v>
      </c>
      <c r="GE23" s="34"/>
      <c r="GF23" s="34"/>
      <c r="GG23" s="33">
        <f>ROUND($I$23/12,0)</f>
        <v>4</v>
      </c>
      <c r="GH23" s="33">
        <f>ROUND(GG23*($J$23/$I$23),0)</f>
        <v>0</v>
      </c>
      <c r="GI23" s="33"/>
      <c r="GJ23" s="24"/>
      <c r="GK23" s="34">
        <f>ROUND(GG23*$H$23,2)</f>
        <v>587377.56000000006</v>
      </c>
      <c r="GL23" s="34"/>
      <c r="GM23" s="34"/>
      <c r="GN23" s="33">
        <f>ROUND($M$23/12,0)</f>
        <v>16</v>
      </c>
      <c r="GO23" s="33">
        <f>ROUND(GN23*($N$23/$M$23),0)</f>
        <v>0</v>
      </c>
      <c r="GP23" s="33"/>
      <c r="GQ23" s="24"/>
      <c r="GR23" s="34">
        <f>ROUND(GN23*$H$23,2)</f>
        <v>2349510.2400000002</v>
      </c>
      <c r="GS23" s="34"/>
      <c r="GT23" s="34"/>
      <c r="GU23" s="33">
        <f t="shared" ref="GU23" si="342">GG23+GN23</f>
        <v>20</v>
      </c>
      <c r="GV23" s="33">
        <f t="shared" ref="GV23" si="343">GH23+GO23</f>
        <v>0</v>
      </c>
      <c r="GW23" s="33"/>
      <c r="GX23" s="24"/>
      <c r="GY23" s="34">
        <f t="shared" ref="GY23" si="344">GK23+GR23</f>
        <v>2936887.8000000003</v>
      </c>
      <c r="GZ23" s="34"/>
      <c r="HA23" s="34"/>
      <c r="HB23" s="33">
        <f>ROUND($I$23/12,0)</f>
        <v>4</v>
      </c>
      <c r="HC23" s="33">
        <f>ROUND(HB23*($J$23/$I$23),0)</f>
        <v>0</v>
      </c>
      <c r="HD23" s="33"/>
      <c r="HE23" s="24"/>
      <c r="HF23" s="34">
        <f>ROUND(HB23*$H$23,2)</f>
        <v>587377.56000000006</v>
      </c>
      <c r="HG23" s="34"/>
      <c r="HH23" s="34"/>
      <c r="HI23" s="33">
        <f>ROUND($M$23/12,0)</f>
        <v>16</v>
      </c>
      <c r="HJ23" s="33">
        <f>ROUND(HI23*($N$23/$M$23),0)</f>
        <v>0</v>
      </c>
      <c r="HK23" s="33"/>
      <c r="HL23" s="24"/>
      <c r="HM23" s="34">
        <f>ROUND(HI23*$H$23,2)</f>
        <v>2349510.2400000002</v>
      </c>
      <c r="HN23" s="34"/>
      <c r="HO23" s="34"/>
      <c r="HP23" s="33">
        <f t="shared" ref="HP23" si="345">HB23+HI23</f>
        <v>20</v>
      </c>
      <c r="HQ23" s="33">
        <f t="shared" ref="HQ23" si="346">HC23+HJ23</f>
        <v>0</v>
      </c>
      <c r="HR23" s="33"/>
      <c r="HS23" s="24"/>
      <c r="HT23" s="34">
        <f t="shared" ref="HT23" si="347">HF23+HM23</f>
        <v>2936887.8000000003</v>
      </c>
      <c r="HU23" s="34"/>
      <c r="HV23" s="34"/>
      <c r="HW23" s="33">
        <f>ROUND($I$23/12,0)</f>
        <v>4</v>
      </c>
      <c r="HX23" s="33">
        <f>ROUND(HW23*($J$23/$I$23),0)</f>
        <v>0</v>
      </c>
      <c r="HY23" s="33"/>
      <c r="HZ23" s="24"/>
      <c r="IA23" s="34">
        <f>ROUND(HW23*$H$23,2)</f>
        <v>587377.56000000006</v>
      </c>
      <c r="IB23" s="34"/>
      <c r="IC23" s="34"/>
      <c r="ID23" s="33">
        <f>ROUND($M$23/12,0)</f>
        <v>16</v>
      </c>
      <c r="IE23" s="33">
        <f>ROUND(ID23*($N$23/$M$23),0)</f>
        <v>0</v>
      </c>
      <c r="IF23" s="33"/>
      <c r="IG23" s="24"/>
      <c r="IH23" s="34">
        <f>ROUND(ID23*$H$23,2)</f>
        <v>2349510.2400000002</v>
      </c>
      <c r="II23" s="34"/>
      <c r="IJ23" s="34"/>
      <c r="IK23" s="33">
        <f t="shared" ref="IK23" si="348">HW23+ID23</f>
        <v>20</v>
      </c>
      <c r="IL23" s="33">
        <f t="shared" ref="IL23" si="349">HX23+IE23</f>
        <v>0</v>
      </c>
      <c r="IM23" s="33"/>
      <c r="IN23" s="24"/>
      <c r="IO23" s="34">
        <f t="shared" ref="IO23" si="350">IA23+IH23</f>
        <v>2936887.8000000003</v>
      </c>
      <c r="IP23" s="34"/>
      <c r="IQ23" s="34"/>
      <c r="IR23" s="33">
        <f>ROUND($I$23/12,0)</f>
        <v>4</v>
      </c>
      <c r="IS23" s="33">
        <f>ROUND(IR23*($J$23/$I$23),0)</f>
        <v>0</v>
      </c>
      <c r="IT23" s="33"/>
      <c r="IU23" s="24"/>
      <c r="IV23" s="34">
        <f>ROUND(IR23*$H$23,2)</f>
        <v>587377.56000000006</v>
      </c>
      <c r="IW23" s="34"/>
      <c r="IX23" s="34"/>
      <c r="IY23" s="33">
        <f>ROUND($M$23/12,0)</f>
        <v>16</v>
      </c>
      <c r="IZ23" s="33">
        <f>ROUND(IY23*($N$23/$M$23),0)</f>
        <v>0</v>
      </c>
      <c r="JA23" s="33"/>
      <c r="JB23" s="24"/>
      <c r="JC23" s="34">
        <f>ROUND(IY23*$H$23,2)</f>
        <v>2349510.2400000002</v>
      </c>
      <c r="JD23" s="33">
        <f t="shared" ref="JD23" si="351">IR23+IY23</f>
        <v>20</v>
      </c>
      <c r="JE23" s="33">
        <f t="shared" ref="JE23" si="352">IS23+IZ23</f>
        <v>0</v>
      </c>
      <c r="JF23" s="33"/>
      <c r="JG23" s="24"/>
      <c r="JH23" s="34">
        <f t="shared" ref="JH23" si="353">IV23+JC23</f>
        <v>2936887.8000000003</v>
      </c>
      <c r="JI23" s="33">
        <f>U23+AP23+BK23+CF23+DA23+DV23+EQ23+FL23+GG23+HB23+HW23+IR23</f>
        <v>52</v>
      </c>
      <c r="JJ23" s="33">
        <f>V23+AQ23+BL23+CG23+DB23+DW23+ER23+FM23+GH23+HC23+HX23+IS23</f>
        <v>0</v>
      </c>
      <c r="JK23" s="33"/>
      <c r="JL23" s="34">
        <f>Y23+AT23+BO23+CJ23+DE23+DZ23+EU23+FP23+GK23+HF23+IA23+IV23</f>
        <v>7635908.2800000031</v>
      </c>
      <c r="JM23" s="33">
        <f t="shared" ref="JM23" si="354">AB23+AW23+BR23+CM23+DH23+EC23+EX23+FS23+GN23+HI23+ID23+IY23</f>
        <v>194</v>
      </c>
      <c r="JN23" s="33">
        <f t="shared" ref="JN23" si="355">AC23+AX23+BS23+CN23+DI23+ED23+EY23+FT23+GO23+HJ23+IE23+IZ23</f>
        <v>0</v>
      </c>
      <c r="JO23" s="33"/>
      <c r="JP23" s="34">
        <f t="shared" ref="JP23" si="356">AF23+BA23+BV23+CQ23+DL23+EG23+FB23+FW23+GR23+HM23+IH23+JC23</f>
        <v>28487811.660000011</v>
      </c>
      <c r="JQ23" s="33">
        <f t="shared" ref="JQ23" si="357">JI23+JM23</f>
        <v>246</v>
      </c>
      <c r="JR23" s="33">
        <f t="shared" ref="JR23" si="358">JJ23+JN23</f>
        <v>0</v>
      </c>
      <c r="JS23" s="24"/>
      <c r="JT23" s="34">
        <f t="shared" ref="JT23" si="359">JL23+JP23</f>
        <v>36123719.940000013</v>
      </c>
      <c r="JV23" s="73">
        <f t="shared" si="83"/>
        <v>0</v>
      </c>
      <c r="JW23" s="73">
        <f t="shared" si="84"/>
        <v>0</v>
      </c>
      <c r="JX23" s="73">
        <f t="shared" si="85"/>
        <v>0</v>
      </c>
      <c r="JY23" s="80">
        <f t="shared" si="86"/>
        <v>0</v>
      </c>
      <c r="JZ23" s="73">
        <f t="shared" si="87"/>
        <v>0</v>
      </c>
      <c r="KA23" s="73">
        <f t="shared" si="88"/>
        <v>0</v>
      </c>
      <c r="KB23" s="73">
        <f t="shared" si="89"/>
        <v>0</v>
      </c>
      <c r="KC23" s="73">
        <f t="shared" si="90"/>
        <v>0</v>
      </c>
      <c r="KD23" s="73">
        <f t="shared" si="91"/>
        <v>0</v>
      </c>
      <c r="KE23" s="73">
        <f t="shared" si="92"/>
        <v>0</v>
      </c>
      <c r="KF23" s="73">
        <f t="shared" si="93"/>
        <v>0</v>
      </c>
      <c r="KG23" s="73">
        <f t="shared" si="94"/>
        <v>0</v>
      </c>
    </row>
    <row r="24" spans="1:293" s="22" customFormat="1" ht="20.25" hidden="1" customHeight="1">
      <c r="A24" s="25">
        <v>110010</v>
      </c>
      <c r="B24" s="25" t="s">
        <v>40</v>
      </c>
      <c r="C24" s="25"/>
      <c r="D24" s="25"/>
      <c r="E24" s="37" t="s">
        <v>101</v>
      </c>
      <c r="F24" s="47"/>
      <c r="G24" s="53"/>
      <c r="H24" s="37"/>
      <c r="I24" s="89">
        <f>SUM(I25:I33)</f>
        <v>219</v>
      </c>
      <c r="J24" s="89">
        <f>SUM(J25:J33)</f>
        <v>0</v>
      </c>
      <c r="K24" s="90"/>
      <c r="L24" s="91">
        <f>SUM(L25:L33)</f>
        <v>45325701.399999999</v>
      </c>
      <c r="M24" s="89">
        <f>SUM(M25:M33)</f>
        <v>419</v>
      </c>
      <c r="N24" s="36">
        <f>SUM(N25:N33)</f>
        <v>0</v>
      </c>
      <c r="O24" s="25"/>
      <c r="P24" s="37">
        <f>SUM(P25:P33)</f>
        <v>81900822.61999999</v>
      </c>
      <c r="Q24" s="36">
        <f>SUM(Q25:Q33)</f>
        <v>638</v>
      </c>
      <c r="R24" s="36">
        <f>SUM(R25:R33)</f>
        <v>0</v>
      </c>
      <c r="S24" s="25"/>
      <c r="T24" s="37">
        <f>SUM(T25:T33)</f>
        <v>127226524.02000001</v>
      </c>
      <c r="U24" s="36">
        <f>SUM(U25:U33)</f>
        <v>22</v>
      </c>
      <c r="V24" s="36">
        <f>SUM(V25:V33)</f>
        <v>0</v>
      </c>
      <c r="W24" s="36"/>
      <c r="X24" s="25"/>
      <c r="Y24" s="37">
        <f>SUM(Y25:Y33)</f>
        <v>4891603.99</v>
      </c>
      <c r="Z24" s="37"/>
      <c r="AA24" s="37"/>
      <c r="AB24" s="36">
        <f>SUM(AB25:AB33)</f>
        <v>42</v>
      </c>
      <c r="AC24" s="36">
        <f>SUM(AC25:AC33)</f>
        <v>0</v>
      </c>
      <c r="AD24" s="36"/>
      <c r="AE24" s="25"/>
      <c r="AF24" s="37">
        <f>SUM(AF25:AF33)</f>
        <v>8581951.3599999994</v>
      </c>
      <c r="AG24" s="37"/>
      <c r="AH24" s="37"/>
      <c r="AI24" s="36">
        <f>SUM(AI25:AI33)</f>
        <v>64</v>
      </c>
      <c r="AJ24" s="36">
        <f>SUM(AJ25:AJ33)</f>
        <v>0</v>
      </c>
      <c r="AK24" s="36"/>
      <c r="AL24" s="25"/>
      <c r="AM24" s="37">
        <f>SUM(AM25:AM33)</f>
        <v>13473555.35</v>
      </c>
      <c r="AN24" s="37"/>
      <c r="AO24" s="37"/>
      <c r="AP24" s="36">
        <f>SUM(AP25:AP33)</f>
        <v>21</v>
      </c>
      <c r="AQ24" s="36">
        <f>SUM(AQ25:AQ33)</f>
        <v>0</v>
      </c>
      <c r="AR24" s="36"/>
      <c r="AS24" s="25"/>
      <c r="AT24" s="37">
        <f>SUM(AT25:AT33)</f>
        <v>4351323.5200000005</v>
      </c>
      <c r="AU24" s="37"/>
      <c r="AV24" s="37"/>
      <c r="AW24" s="36">
        <f>SUM(AW25:AW33)</f>
        <v>40</v>
      </c>
      <c r="AX24" s="36">
        <f>SUM(AX25:AX33)</f>
        <v>0</v>
      </c>
      <c r="AY24" s="36"/>
      <c r="AZ24" s="25"/>
      <c r="BA24" s="37">
        <f>SUM(BA25:BA33)</f>
        <v>8247179.6999999993</v>
      </c>
      <c r="BB24" s="37"/>
      <c r="BC24" s="37"/>
      <c r="BD24" s="36">
        <f>SUM(BD25:BD33)</f>
        <v>61</v>
      </c>
      <c r="BE24" s="36">
        <f>SUM(BE25:BE33)</f>
        <v>0</v>
      </c>
      <c r="BF24" s="36"/>
      <c r="BG24" s="25"/>
      <c r="BH24" s="37">
        <f>SUM(BH25:BH33)</f>
        <v>12598503.219999999</v>
      </c>
      <c r="BI24" s="37"/>
      <c r="BJ24" s="37"/>
      <c r="BK24" s="36">
        <f>SUM(BK25:BK33)</f>
        <v>19</v>
      </c>
      <c r="BL24" s="36">
        <f>SUM(BL25:BL33)</f>
        <v>0</v>
      </c>
      <c r="BM24" s="36"/>
      <c r="BN24" s="25"/>
      <c r="BO24" s="37">
        <f>SUM(BO25:BO33)</f>
        <v>3883531.96</v>
      </c>
      <c r="BP24" s="37"/>
      <c r="BQ24" s="37"/>
      <c r="BR24" s="36">
        <f>SUM(BR25:BR33)</f>
        <v>38</v>
      </c>
      <c r="BS24" s="36">
        <f>SUM(BS25:BS33)</f>
        <v>0</v>
      </c>
      <c r="BT24" s="36"/>
      <c r="BU24" s="25"/>
      <c r="BV24" s="37">
        <f>SUM(BV25:BV33)</f>
        <v>7565285.669999999</v>
      </c>
      <c r="BW24" s="37"/>
      <c r="BX24" s="37"/>
      <c r="BY24" s="36">
        <f>SUM(BY25:BY33)</f>
        <v>57</v>
      </c>
      <c r="BZ24" s="36">
        <f>SUM(BZ25:BZ33)</f>
        <v>0</v>
      </c>
      <c r="CA24" s="36"/>
      <c r="CB24" s="25"/>
      <c r="CC24" s="37">
        <f>SUM(CC25:CC33)</f>
        <v>11448817.629999999</v>
      </c>
      <c r="CD24" s="37"/>
      <c r="CE24" s="37"/>
      <c r="CF24" s="36">
        <f>SUM(CF25:CF33)</f>
        <v>19</v>
      </c>
      <c r="CG24" s="36">
        <f>SUM(CG25:CG33)</f>
        <v>0</v>
      </c>
      <c r="CH24" s="36"/>
      <c r="CI24" s="25"/>
      <c r="CJ24" s="37">
        <f>SUM(CJ25:CJ33)</f>
        <v>3883531.96</v>
      </c>
      <c r="CK24" s="37"/>
      <c r="CL24" s="37"/>
      <c r="CM24" s="36">
        <f>SUM(CM25:CM33)</f>
        <v>36</v>
      </c>
      <c r="CN24" s="36">
        <f>SUM(CN25:CN33)</f>
        <v>0</v>
      </c>
      <c r="CO24" s="36"/>
      <c r="CP24" s="25"/>
      <c r="CQ24" s="37">
        <f>SUM(CQ25:CQ33)</f>
        <v>7070622.4699999997</v>
      </c>
      <c r="CR24" s="37"/>
      <c r="CS24" s="37"/>
      <c r="CT24" s="36">
        <f>SUM(CT25:CT33)</f>
        <v>55</v>
      </c>
      <c r="CU24" s="36">
        <f>SUM(CU25:CU33)</f>
        <v>0</v>
      </c>
      <c r="CV24" s="36"/>
      <c r="CW24" s="25"/>
      <c r="CX24" s="37">
        <f>SUM(CX25:CX33)</f>
        <v>10954154.43</v>
      </c>
      <c r="CY24" s="37"/>
      <c r="CZ24" s="37"/>
      <c r="DA24" s="36">
        <f>SUM(DA25:DA33)</f>
        <v>18</v>
      </c>
      <c r="DB24" s="36">
        <f>SUM(DB25:DB33)</f>
        <v>0</v>
      </c>
      <c r="DC24" s="36"/>
      <c r="DD24" s="25"/>
      <c r="DE24" s="37">
        <f>SUM(DE25:DE33)</f>
        <v>3706172.83</v>
      </c>
      <c r="DF24" s="37"/>
      <c r="DG24" s="37"/>
      <c r="DH24" s="36">
        <f>SUM(DH25:DH33)</f>
        <v>35</v>
      </c>
      <c r="DI24" s="36">
        <f>SUM(DI25:DI33)</f>
        <v>0</v>
      </c>
      <c r="DJ24" s="36"/>
      <c r="DK24" s="25"/>
      <c r="DL24" s="37">
        <f>SUM(DL25:DL33)</f>
        <v>6760243.4400000004</v>
      </c>
      <c r="DM24" s="37"/>
      <c r="DN24" s="37"/>
      <c r="DO24" s="36">
        <f>SUM(DO25:DO33)</f>
        <v>53</v>
      </c>
      <c r="DP24" s="36">
        <f>SUM(DP25:DP33)</f>
        <v>0</v>
      </c>
      <c r="DQ24" s="36"/>
      <c r="DR24" s="25"/>
      <c r="DS24" s="37">
        <f>SUM(DS25:DS33)</f>
        <v>10466416.27</v>
      </c>
      <c r="DT24" s="37"/>
      <c r="DU24" s="37"/>
      <c r="DV24" s="36">
        <f>SUM(DV25:DV33)</f>
        <v>18</v>
      </c>
      <c r="DW24" s="36">
        <f>SUM(DW25:DW33)</f>
        <v>0</v>
      </c>
      <c r="DX24" s="36"/>
      <c r="DY24" s="25"/>
      <c r="DZ24" s="37">
        <f>SUM(DZ25:DZ33)</f>
        <v>3706172.83</v>
      </c>
      <c r="EA24" s="37"/>
      <c r="EB24" s="37"/>
      <c r="EC24" s="36">
        <f>SUM(EC25:EC33)</f>
        <v>34</v>
      </c>
      <c r="ED24" s="36">
        <f>SUM(ED25:ED33)</f>
        <v>0</v>
      </c>
      <c r="EE24" s="36"/>
      <c r="EF24" s="25"/>
      <c r="EG24" s="37">
        <f>SUM(EG25:EG33)</f>
        <v>6516374.3600000003</v>
      </c>
      <c r="EH24" s="37"/>
      <c r="EI24" s="37"/>
      <c r="EJ24" s="36">
        <f>SUM(EJ25:EJ33)</f>
        <v>52</v>
      </c>
      <c r="EK24" s="36">
        <f>SUM(EK25:EK33)</f>
        <v>0</v>
      </c>
      <c r="EL24" s="36"/>
      <c r="EM24" s="25"/>
      <c r="EN24" s="37">
        <f>SUM(EN25:EN33)</f>
        <v>10222547.189999999</v>
      </c>
      <c r="EO24" s="37"/>
      <c r="EP24" s="37"/>
      <c r="EQ24" s="36">
        <f>SUM(EQ25:EQ33)</f>
        <v>18</v>
      </c>
      <c r="ER24" s="36">
        <f>SUM(ER25:ER33)</f>
        <v>0</v>
      </c>
      <c r="ES24" s="36"/>
      <c r="ET24" s="25"/>
      <c r="EU24" s="37">
        <f>SUM(EU25:EU33)</f>
        <v>3706172.83</v>
      </c>
      <c r="EV24" s="37"/>
      <c r="EW24" s="37"/>
      <c r="EX24" s="36">
        <f>SUM(EX25:EX33)</f>
        <v>34</v>
      </c>
      <c r="EY24" s="36">
        <f>SUM(EY25:EY33)</f>
        <v>0</v>
      </c>
      <c r="EZ24" s="36"/>
      <c r="FA24" s="25"/>
      <c r="FB24" s="37">
        <f>SUM(FB25:FB33)</f>
        <v>6516374.3600000003</v>
      </c>
      <c r="FC24" s="37"/>
      <c r="FD24" s="37"/>
      <c r="FE24" s="36">
        <f>SUM(FE25:FE33)</f>
        <v>52</v>
      </c>
      <c r="FF24" s="36">
        <f>SUM(FF25:FF33)</f>
        <v>0</v>
      </c>
      <c r="FG24" s="36"/>
      <c r="FH24" s="25"/>
      <c r="FI24" s="37">
        <f>SUM(FI25:FI33)</f>
        <v>10222547.189999999</v>
      </c>
      <c r="FJ24" s="37"/>
      <c r="FK24" s="37"/>
      <c r="FL24" s="36">
        <f>SUM(FL25:FL33)</f>
        <v>18</v>
      </c>
      <c r="FM24" s="36">
        <f>SUM(FM25:FM33)</f>
        <v>0</v>
      </c>
      <c r="FN24" s="36"/>
      <c r="FO24" s="25"/>
      <c r="FP24" s="37">
        <f>SUM(FP25:FP33)</f>
        <v>3706172.83</v>
      </c>
      <c r="FQ24" s="37"/>
      <c r="FR24" s="37"/>
      <c r="FS24" s="36">
        <f>SUM(FS25:FS33)</f>
        <v>33</v>
      </c>
      <c r="FT24" s="36">
        <f>SUM(FT25:FT33)</f>
        <v>0</v>
      </c>
      <c r="FU24" s="36"/>
      <c r="FV24" s="25"/>
      <c r="FW24" s="37">
        <f>SUM(FW25:FW33)</f>
        <v>6298722.5099999998</v>
      </c>
      <c r="FX24" s="37"/>
      <c r="FY24" s="37"/>
      <c r="FZ24" s="36">
        <f>SUM(FZ25:FZ33)</f>
        <v>51</v>
      </c>
      <c r="GA24" s="36">
        <f>SUM(GA25:GA33)</f>
        <v>0</v>
      </c>
      <c r="GB24" s="36"/>
      <c r="GC24" s="25"/>
      <c r="GD24" s="37">
        <f>SUM(GD25:GD33)</f>
        <v>10004895.34</v>
      </c>
      <c r="GE24" s="37"/>
      <c r="GF24" s="37"/>
      <c r="GG24" s="36">
        <f>SUM(GG25:GG33)</f>
        <v>18</v>
      </c>
      <c r="GH24" s="36">
        <f>SUM(GH25:GH33)</f>
        <v>0</v>
      </c>
      <c r="GI24" s="36"/>
      <c r="GJ24" s="25"/>
      <c r="GK24" s="37">
        <f>SUM(GK25:GK33)</f>
        <v>3706172.83</v>
      </c>
      <c r="GL24" s="37"/>
      <c r="GM24" s="37"/>
      <c r="GN24" s="36">
        <f>SUM(GN25:GN33)</f>
        <v>33</v>
      </c>
      <c r="GO24" s="36">
        <f>SUM(GO25:GO33)</f>
        <v>0</v>
      </c>
      <c r="GP24" s="36"/>
      <c r="GQ24" s="25"/>
      <c r="GR24" s="37">
        <f>SUM(GR25:GR33)</f>
        <v>6298722.5099999998</v>
      </c>
      <c r="GS24" s="37"/>
      <c r="GT24" s="37"/>
      <c r="GU24" s="36">
        <f>SUM(GU25:GU33)</f>
        <v>51</v>
      </c>
      <c r="GV24" s="36">
        <f>SUM(GV25:GV33)</f>
        <v>0</v>
      </c>
      <c r="GW24" s="36"/>
      <c r="GX24" s="25"/>
      <c r="GY24" s="37">
        <f>SUM(GY25:GY33)</f>
        <v>10004895.34</v>
      </c>
      <c r="GZ24" s="37"/>
      <c r="HA24" s="37"/>
      <c r="HB24" s="36">
        <f>SUM(HB25:HB33)</f>
        <v>17</v>
      </c>
      <c r="HC24" s="36">
        <f>SUM(HC25:HC33)</f>
        <v>0</v>
      </c>
      <c r="HD24" s="36"/>
      <c r="HE24" s="25"/>
      <c r="HF24" s="37">
        <f>SUM(HF25:HF33)</f>
        <v>3488520.98</v>
      </c>
      <c r="HG24" s="37"/>
      <c r="HH24" s="37"/>
      <c r="HI24" s="36">
        <f>SUM(HI25:HI33)</f>
        <v>33</v>
      </c>
      <c r="HJ24" s="36">
        <f>SUM(HJ25:HJ33)</f>
        <v>0</v>
      </c>
      <c r="HK24" s="36"/>
      <c r="HL24" s="25"/>
      <c r="HM24" s="37">
        <f>SUM(HM25:HM33)</f>
        <v>6298722.5099999998</v>
      </c>
      <c r="HN24" s="37"/>
      <c r="HO24" s="37"/>
      <c r="HP24" s="36">
        <f>SUM(HP25:HP33)</f>
        <v>50</v>
      </c>
      <c r="HQ24" s="36">
        <f>SUM(HQ25:HQ33)</f>
        <v>0</v>
      </c>
      <c r="HR24" s="36"/>
      <c r="HS24" s="25"/>
      <c r="HT24" s="37">
        <f>SUM(HT25:HT33)</f>
        <v>9787243.4900000002</v>
      </c>
      <c r="HU24" s="37"/>
      <c r="HV24" s="37"/>
      <c r="HW24" s="36">
        <f>SUM(HW25:HW33)</f>
        <v>17</v>
      </c>
      <c r="HX24" s="36">
        <f>SUM(HX25:HX33)</f>
        <v>0</v>
      </c>
      <c r="HY24" s="36"/>
      <c r="HZ24" s="25"/>
      <c r="IA24" s="37">
        <f>SUM(IA25:IA33)</f>
        <v>3488520.98</v>
      </c>
      <c r="IB24" s="37"/>
      <c r="IC24" s="37"/>
      <c r="ID24" s="36">
        <f>SUM(ID25:ID33)</f>
        <v>33</v>
      </c>
      <c r="IE24" s="36">
        <f>SUM(IE25:IE33)</f>
        <v>0</v>
      </c>
      <c r="IF24" s="36"/>
      <c r="IG24" s="25"/>
      <c r="IH24" s="37">
        <f>SUM(IH25:IH33)</f>
        <v>6298722.5099999998</v>
      </c>
      <c r="II24" s="37"/>
      <c r="IJ24" s="37"/>
      <c r="IK24" s="36">
        <f>SUM(IK25:IK33)</f>
        <v>50</v>
      </c>
      <c r="IL24" s="36">
        <f>SUM(IL25:IL33)</f>
        <v>0</v>
      </c>
      <c r="IM24" s="36"/>
      <c r="IN24" s="25"/>
      <c r="IO24" s="37">
        <f>SUM(IO25:IO33)</f>
        <v>9787243.4900000002</v>
      </c>
      <c r="IP24" s="37"/>
      <c r="IQ24" s="37"/>
      <c r="IR24" s="36">
        <f>SUM(IR25:IR33)</f>
        <v>14</v>
      </c>
      <c r="IS24" s="36">
        <f>SUM(IS25:IS33)</f>
        <v>0</v>
      </c>
      <c r="IT24" s="36"/>
      <c r="IU24" s="25"/>
      <c r="IV24" s="37">
        <f>SUM(IV25:IV33)</f>
        <v>2807803.8600000003</v>
      </c>
      <c r="IW24" s="37"/>
      <c r="IX24" s="37"/>
      <c r="IY24" s="36">
        <f>SUM(IY25:IY33)</f>
        <v>28</v>
      </c>
      <c r="IZ24" s="36">
        <f>SUM(IZ25:IZ33)</f>
        <v>0</v>
      </c>
      <c r="JA24" s="36"/>
      <c r="JB24" s="25"/>
      <c r="JC24" s="37">
        <f>SUM(JC25:JC33)</f>
        <v>5447901.2200000007</v>
      </c>
      <c r="JD24" s="36">
        <f>SUM(JD25:JD33)</f>
        <v>42</v>
      </c>
      <c r="JE24" s="36">
        <f>SUM(JE25:JE33)</f>
        <v>0</v>
      </c>
      <c r="JF24" s="36"/>
      <c r="JG24" s="25"/>
      <c r="JH24" s="37">
        <f>SUM(JH25:JH33)</f>
        <v>8255705.0800000001</v>
      </c>
      <c r="JI24" s="36">
        <f>SUM(JI25:JI33)</f>
        <v>219</v>
      </c>
      <c r="JJ24" s="36">
        <f>SUM(JJ25:JJ33)</f>
        <v>0</v>
      </c>
      <c r="JK24" s="25"/>
      <c r="JL24" s="37">
        <f>SUM(JL25:JL33)</f>
        <v>45325701.399999999</v>
      </c>
      <c r="JM24" s="36">
        <f>SUM(JM25:JM33)</f>
        <v>419</v>
      </c>
      <c r="JN24" s="36">
        <f>SUM(JN25:JN33)</f>
        <v>0</v>
      </c>
      <c r="JO24" s="25"/>
      <c r="JP24" s="37">
        <f>SUM(JP25:JP33)</f>
        <v>81900822.61999999</v>
      </c>
      <c r="JQ24" s="36">
        <f>SUM(JQ25:JQ33)</f>
        <v>638</v>
      </c>
      <c r="JR24" s="36">
        <f>SUM(JR25:JR33)</f>
        <v>0</v>
      </c>
      <c r="JS24" s="25"/>
      <c r="JT24" s="37">
        <f>SUM(JT25:JT33)</f>
        <v>127226524.02000001</v>
      </c>
      <c r="JV24" s="73">
        <f t="shared" si="83"/>
        <v>0</v>
      </c>
      <c r="JW24" s="73">
        <f t="shared" si="84"/>
        <v>0</v>
      </c>
      <c r="JX24" s="73">
        <f t="shared" si="85"/>
        <v>0</v>
      </c>
      <c r="JY24" s="80">
        <f t="shared" si="86"/>
        <v>0</v>
      </c>
      <c r="JZ24" s="73">
        <f t="shared" si="87"/>
        <v>0</v>
      </c>
      <c r="KA24" s="73">
        <f t="shared" si="88"/>
        <v>0</v>
      </c>
      <c r="KB24" s="73">
        <f t="shared" si="89"/>
        <v>0</v>
      </c>
      <c r="KC24" s="73">
        <f t="shared" si="90"/>
        <v>0</v>
      </c>
      <c r="KD24" s="73">
        <f t="shared" si="91"/>
        <v>0</v>
      </c>
      <c r="KE24" s="73">
        <f t="shared" si="92"/>
        <v>0</v>
      </c>
      <c r="KF24" s="73">
        <f t="shared" si="93"/>
        <v>0</v>
      </c>
      <c r="KG24" s="73">
        <f t="shared" si="94"/>
        <v>0</v>
      </c>
    </row>
    <row r="25" spans="1:293" ht="20.25" hidden="1" customHeight="1">
      <c r="A25" s="24">
        <v>110010</v>
      </c>
      <c r="B25" s="24" t="s">
        <v>40</v>
      </c>
      <c r="C25" s="24">
        <v>31</v>
      </c>
      <c r="D25" s="24" t="s">
        <v>100</v>
      </c>
      <c r="E25" s="34" t="s">
        <v>101</v>
      </c>
      <c r="F25" s="46" t="s">
        <v>102</v>
      </c>
      <c r="G25" s="52" t="s">
        <v>103</v>
      </c>
      <c r="H25" s="34">
        <v>177359.13</v>
      </c>
      <c r="I25" s="86">
        <v>64</v>
      </c>
      <c r="J25" s="86"/>
      <c r="K25" s="87"/>
      <c r="L25" s="88">
        <f t="shared" si="320"/>
        <v>11350984.32</v>
      </c>
      <c r="M25" s="86">
        <v>145</v>
      </c>
      <c r="N25" s="33"/>
      <c r="O25" s="24"/>
      <c r="P25" s="34">
        <f t="shared" ref="P25:P33" si="360">ROUND(H25*M25,2)</f>
        <v>25717073.850000001</v>
      </c>
      <c r="Q25" s="33">
        <f t="shared" ref="Q25:Q33" si="361">I25+M25</f>
        <v>209</v>
      </c>
      <c r="R25" s="33">
        <f t="shared" ref="R25:R33" si="362">J25+N25</f>
        <v>0</v>
      </c>
      <c r="S25" s="24"/>
      <c r="T25" s="34">
        <f t="shared" ref="T25:T33" si="363">L25+P25</f>
        <v>37068058.170000002</v>
      </c>
      <c r="U25" s="33">
        <f>ROUND($I$25/12,0)+1</f>
        <v>6</v>
      </c>
      <c r="V25" s="33">
        <f>ROUND(U25*($J$25/$I$25),0)</f>
        <v>0</v>
      </c>
      <c r="W25" s="33"/>
      <c r="X25" s="24"/>
      <c r="Y25" s="34">
        <f>ROUND(U25*$H$25,2)</f>
        <v>1064154.78</v>
      </c>
      <c r="Z25" s="34"/>
      <c r="AA25" s="34"/>
      <c r="AB25" s="33">
        <f>ROUND($M$25/12,0)+1</f>
        <v>13</v>
      </c>
      <c r="AC25" s="33">
        <f>ROUND(AB25*($N$25/$M$25),0)</f>
        <v>0</v>
      </c>
      <c r="AD25" s="33"/>
      <c r="AE25" s="24"/>
      <c r="AF25" s="34">
        <f>ROUND(AB25*$H$25,2)</f>
        <v>2305668.69</v>
      </c>
      <c r="AG25" s="34"/>
      <c r="AH25" s="34"/>
      <c r="AI25" s="33">
        <f t="shared" ref="AI25:AI33" si="364">U25+AB25</f>
        <v>19</v>
      </c>
      <c r="AJ25" s="33">
        <f t="shared" ref="AJ25:AJ33" si="365">V25+AC25</f>
        <v>0</v>
      </c>
      <c r="AK25" s="33"/>
      <c r="AL25" s="24"/>
      <c r="AM25" s="34">
        <f t="shared" ref="AM25:AM33" si="366">Y25+AF25</f>
        <v>3369823.4699999997</v>
      </c>
      <c r="AN25" s="34"/>
      <c r="AO25" s="34"/>
      <c r="AP25" s="33">
        <f>ROUND($I$25/12,0)+1</f>
        <v>6</v>
      </c>
      <c r="AQ25" s="33">
        <f>ROUND(AP25*($J$25/$I$25),0)</f>
        <v>0</v>
      </c>
      <c r="AR25" s="33"/>
      <c r="AS25" s="24"/>
      <c r="AT25" s="34">
        <f>ROUND(AP25*$H$25,2)</f>
        <v>1064154.78</v>
      </c>
      <c r="AU25" s="34"/>
      <c r="AV25" s="34"/>
      <c r="AW25" s="33">
        <f>ROUND($M$25/12,0)</f>
        <v>12</v>
      </c>
      <c r="AX25" s="33">
        <f>ROUND(AW25*($N$25/$M$25),0)</f>
        <v>0</v>
      </c>
      <c r="AY25" s="33"/>
      <c r="AZ25" s="24"/>
      <c r="BA25" s="34">
        <f>ROUND(AW25*$H$25,2)</f>
        <v>2128309.56</v>
      </c>
      <c r="BB25" s="34"/>
      <c r="BC25" s="34"/>
      <c r="BD25" s="33">
        <f t="shared" ref="BD25:BD33" si="367">AP25+AW25</f>
        <v>18</v>
      </c>
      <c r="BE25" s="33">
        <f t="shared" ref="BE25:BE33" si="368">AQ25+AX25</f>
        <v>0</v>
      </c>
      <c r="BF25" s="33"/>
      <c r="BG25" s="24"/>
      <c r="BH25" s="34">
        <f t="shared" ref="BH25:BH33" si="369">AT25+BA25</f>
        <v>3192464.34</v>
      </c>
      <c r="BI25" s="34"/>
      <c r="BJ25" s="34"/>
      <c r="BK25" s="33">
        <f>ROUND($I$25/12,0)+1</f>
        <v>6</v>
      </c>
      <c r="BL25" s="33">
        <f>ROUND(BK25*($J$25/$I$25),0)</f>
        <v>0</v>
      </c>
      <c r="BM25" s="33"/>
      <c r="BN25" s="24"/>
      <c r="BO25" s="34">
        <f>ROUND(BK25*$H$25,2)</f>
        <v>1064154.78</v>
      </c>
      <c r="BP25" s="34"/>
      <c r="BQ25" s="34"/>
      <c r="BR25" s="33">
        <f>ROUND($M$25/12,0)</f>
        <v>12</v>
      </c>
      <c r="BS25" s="33">
        <f>ROUND(BR25*($N$25/$M$25),0)</f>
        <v>0</v>
      </c>
      <c r="BT25" s="33"/>
      <c r="BU25" s="24"/>
      <c r="BV25" s="34">
        <f>ROUND(BR25*$H$25,2)</f>
        <v>2128309.56</v>
      </c>
      <c r="BW25" s="34"/>
      <c r="BX25" s="34"/>
      <c r="BY25" s="33">
        <f t="shared" ref="BY25:BY33" si="370">BK25+BR25</f>
        <v>18</v>
      </c>
      <c r="BZ25" s="33">
        <f t="shared" ref="BZ25:BZ33" si="371">BL25+BS25</f>
        <v>0</v>
      </c>
      <c r="CA25" s="33"/>
      <c r="CB25" s="24"/>
      <c r="CC25" s="34">
        <f t="shared" ref="CC25:CC33" si="372">BO25+BV25</f>
        <v>3192464.34</v>
      </c>
      <c r="CD25" s="34"/>
      <c r="CE25" s="34"/>
      <c r="CF25" s="33">
        <f>ROUND($I$25/12,0)+1</f>
        <v>6</v>
      </c>
      <c r="CG25" s="33">
        <f>ROUND(CF25*($J$25/$I$25),0)</f>
        <v>0</v>
      </c>
      <c r="CH25" s="33"/>
      <c r="CI25" s="24"/>
      <c r="CJ25" s="34">
        <f>ROUND(CF25*$H$25,2)</f>
        <v>1064154.78</v>
      </c>
      <c r="CK25" s="34"/>
      <c r="CL25" s="34"/>
      <c r="CM25" s="33">
        <f>ROUND($M$25/12,0)</f>
        <v>12</v>
      </c>
      <c r="CN25" s="33">
        <f>ROUND(CM25*($N$25/$M$25),0)</f>
        <v>0</v>
      </c>
      <c r="CO25" s="33"/>
      <c r="CP25" s="24"/>
      <c r="CQ25" s="34">
        <f>ROUND(CM25*$H$25,2)</f>
        <v>2128309.56</v>
      </c>
      <c r="CR25" s="34"/>
      <c r="CS25" s="34"/>
      <c r="CT25" s="33">
        <f t="shared" ref="CT25:CT33" si="373">CF25+CM25</f>
        <v>18</v>
      </c>
      <c r="CU25" s="33">
        <f t="shared" ref="CU25:CU33" si="374">CG25+CN25</f>
        <v>0</v>
      </c>
      <c r="CV25" s="33"/>
      <c r="CW25" s="24"/>
      <c r="CX25" s="34">
        <f t="shared" ref="CX25:CX33" si="375">CJ25+CQ25</f>
        <v>3192464.34</v>
      </c>
      <c r="CY25" s="34"/>
      <c r="CZ25" s="34"/>
      <c r="DA25" s="33">
        <f>ROUND($I$25/12,0)</f>
        <v>5</v>
      </c>
      <c r="DB25" s="33">
        <f>ROUND(DA25*($J$25/$I$25),0)</f>
        <v>0</v>
      </c>
      <c r="DC25" s="33"/>
      <c r="DD25" s="24"/>
      <c r="DE25" s="34">
        <f>ROUND(DA25*$H$25,2)</f>
        <v>886795.65</v>
      </c>
      <c r="DF25" s="34"/>
      <c r="DG25" s="34"/>
      <c r="DH25" s="33">
        <f>ROUND($M$25/12,0)</f>
        <v>12</v>
      </c>
      <c r="DI25" s="33">
        <f>ROUND(DH25*($N$25/$M$25),0)</f>
        <v>0</v>
      </c>
      <c r="DJ25" s="33"/>
      <c r="DK25" s="24"/>
      <c r="DL25" s="34">
        <f>ROUND(DH25*$H$25,2)</f>
        <v>2128309.56</v>
      </c>
      <c r="DM25" s="34"/>
      <c r="DN25" s="34"/>
      <c r="DO25" s="33">
        <f t="shared" ref="DO25:DO33" si="376">DA25+DH25</f>
        <v>17</v>
      </c>
      <c r="DP25" s="33">
        <f t="shared" ref="DP25:DP33" si="377">DB25+DI25</f>
        <v>0</v>
      </c>
      <c r="DQ25" s="33"/>
      <c r="DR25" s="24"/>
      <c r="DS25" s="34">
        <f t="shared" ref="DS25:DS33" si="378">DE25+DL25</f>
        <v>3015105.21</v>
      </c>
      <c r="DT25" s="34"/>
      <c r="DU25" s="34"/>
      <c r="DV25" s="33">
        <f>ROUND($I$25/12,0)</f>
        <v>5</v>
      </c>
      <c r="DW25" s="33">
        <f>ROUND(DV25*($J$25/$I$25),0)</f>
        <v>0</v>
      </c>
      <c r="DX25" s="33"/>
      <c r="DY25" s="24"/>
      <c r="DZ25" s="34">
        <f>ROUND(DV25*$H$25,2)</f>
        <v>886795.65</v>
      </c>
      <c r="EA25" s="34"/>
      <c r="EB25" s="34"/>
      <c r="EC25" s="33">
        <f>ROUND($M$25/12,0)</f>
        <v>12</v>
      </c>
      <c r="ED25" s="33">
        <f>ROUND(EC25*($N$25/$M$25),0)</f>
        <v>0</v>
      </c>
      <c r="EE25" s="33"/>
      <c r="EF25" s="24"/>
      <c r="EG25" s="34">
        <f>ROUND(EC25*$H$25,2)</f>
        <v>2128309.56</v>
      </c>
      <c r="EH25" s="34"/>
      <c r="EI25" s="34"/>
      <c r="EJ25" s="33">
        <f t="shared" ref="EJ25:EJ33" si="379">DV25+EC25</f>
        <v>17</v>
      </c>
      <c r="EK25" s="33">
        <f t="shared" ref="EK25:EK33" si="380">DW25+ED25</f>
        <v>0</v>
      </c>
      <c r="EL25" s="33"/>
      <c r="EM25" s="24"/>
      <c r="EN25" s="34">
        <f t="shared" ref="EN25:EN33" si="381">DZ25+EG25</f>
        <v>3015105.21</v>
      </c>
      <c r="EO25" s="34"/>
      <c r="EP25" s="34"/>
      <c r="EQ25" s="33">
        <f>ROUND($I$25/12,0)</f>
        <v>5</v>
      </c>
      <c r="ER25" s="33">
        <f>ROUND(EQ25*($J$25/$I$25),0)</f>
        <v>0</v>
      </c>
      <c r="ES25" s="33"/>
      <c r="ET25" s="24"/>
      <c r="EU25" s="34">
        <f>ROUND(EQ25*$H$25,2)</f>
        <v>886795.65</v>
      </c>
      <c r="EV25" s="34"/>
      <c r="EW25" s="34"/>
      <c r="EX25" s="33">
        <f>ROUND($M$25/12,0)</f>
        <v>12</v>
      </c>
      <c r="EY25" s="33">
        <f>ROUND(EX25*($N$25/$M$25),0)</f>
        <v>0</v>
      </c>
      <c r="EZ25" s="33"/>
      <c r="FA25" s="24"/>
      <c r="FB25" s="34">
        <f>ROUND(EX25*$H$25,2)</f>
        <v>2128309.56</v>
      </c>
      <c r="FC25" s="34"/>
      <c r="FD25" s="34"/>
      <c r="FE25" s="33">
        <f t="shared" ref="FE25:FE33" si="382">EQ25+EX25</f>
        <v>17</v>
      </c>
      <c r="FF25" s="33">
        <f t="shared" ref="FF25:FF33" si="383">ER25+EY25</f>
        <v>0</v>
      </c>
      <c r="FG25" s="33"/>
      <c r="FH25" s="24"/>
      <c r="FI25" s="34">
        <f t="shared" ref="FI25:FI33" si="384">EU25+FB25</f>
        <v>3015105.21</v>
      </c>
      <c r="FJ25" s="34"/>
      <c r="FK25" s="34"/>
      <c r="FL25" s="33">
        <f>ROUND($I$25/12,0)</f>
        <v>5</v>
      </c>
      <c r="FM25" s="33">
        <f>ROUND(FL25*($J$25/$I$25),0)</f>
        <v>0</v>
      </c>
      <c r="FN25" s="33"/>
      <c r="FO25" s="24"/>
      <c r="FP25" s="34">
        <f>ROUND(FL25*$H$25,2)</f>
        <v>886795.65</v>
      </c>
      <c r="FQ25" s="34"/>
      <c r="FR25" s="34"/>
      <c r="FS25" s="33">
        <f>ROUND($M$25/12,0)</f>
        <v>12</v>
      </c>
      <c r="FT25" s="33">
        <f>ROUND(FS25*($N$25/$M$25),0)</f>
        <v>0</v>
      </c>
      <c r="FU25" s="33"/>
      <c r="FV25" s="24"/>
      <c r="FW25" s="34">
        <f>ROUND(FS25*$H$25,2)</f>
        <v>2128309.56</v>
      </c>
      <c r="FX25" s="34"/>
      <c r="FY25" s="34"/>
      <c r="FZ25" s="33">
        <f t="shared" ref="FZ25:FZ33" si="385">FL25+FS25</f>
        <v>17</v>
      </c>
      <c r="GA25" s="33">
        <f t="shared" ref="GA25:GA33" si="386">FM25+FT25</f>
        <v>0</v>
      </c>
      <c r="GB25" s="33"/>
      <c r="GC25" s="24"/>
      <c r="GD25" s="34">
        <f t="shared" ref="GD25:GD33" si="387">FP25+FW25</f>
        <v>3015105.21</v>
      </c>
      <c r="GE25" s="34"/>
      <c r="GF25" s="34"/>
      <c r="GG25" s="33">
        <f>ROUND($I$25/12,0)</f>
        <v>5</v>
      </c>
      <c r="GH25" s="33">
        <f>ROUND(GG25*($J$25/$I$25),0)</f>
        <v>0</v>
      </c>
      <c r="GI25" s="33"/>
      <c r="GJ25" s="24"/>
      <c r="GK25" s="34">
        <f>ROUND(GG25*$H$25,2)</f>
        <v>886795.65</v>
      </c>
      <c r="GL25" s="34"/>
      <c r="GM25" s="34"/>
      <c r="GN25" s="33">
        <f>ROUND($M$25/12,0)</f>
        <v>12</v>
      </c>
      <c r="GO25" s="33">
        <f>ROUND(GN25*($N$25/$M$25),0)</f>
        <v>0</v>
      </c>
      <c r="GP25" s="33"/>
      <c r="GQ25" s="24"/>
      <c r="GR25" s="34">
        <f>ROUND(GN25*$H$25,2)</f>
        <v>2128309.56</v>
      </c>
      <c r="GS25" s="34"/>
      <c r="GT25" s="34"/>
      <c r="GU25" s="33">
        <f t="shared" ref="GU25:GU33" si="388">GG25+GN25</f>
        <v>17</v>
      </c>
      <c r="GV25" s="33">
        <f t="shared" ref="GV25:GV33" si="389">GH25+GO25</f>
        <v>0</v>
      </c>
      <c r="GW25" s="33"/>
      <c r="GX25" s="24"/>
      <c r="GY25" s="34">
        <f t="shared" ref="GY25:GY33" si="390">GK25+GR25</f>
        <v>3015105.21</v>
      </c>
      <c r="GZ25" s="34"/>
      <c r="HA25" s="34"/>
      <c r="HB25" s="33">
        <f>ROUND($I$25/12,0)</f>
        <v>5</v>
      </c>
      <c r="HC25" s="33">
        <f>ROUND(HB25*($J$25/$I$25),0)</f>
        <v>0</v>
      </c>
      <c r="HD25" s="33"/>
      <c r="HE25" s="24"/>
      <c r="HF25" s="34">
        <f>ROUND(HB25*$H$25,2)</f>
        <v>886795.65</v>
      </c>
      <c r="HG25" s="34"/>
      <c r="HH25" s="34"/>
      <c r="HI25" s="33">
        <f>ROUND($M$25/12,0)</f>
        <v>12</v>
      </c>
      <c r="HJ25" s="33">
        <f>ROUND(HI25*($N$25/$M$25),0)</f>
        <v>0</v>
      </c>
      <c r="HK25" s="33"/>
      <c r="HL25" s="24"/>
      <c r="HM25" s="34">
        <f>ROUND(HI25*$H$25,2)</f>
        <v>2128309.56</v>
      </c>
      <c r="HN25" s="34"/>
      <c r="HO25" s="34"/>
      <c r="HP25" s="33">
        <f t="shared" ref="HP25:HP33" si="391">HB25+HI25</f>
        <v>17</v>
      </c>
      <c r="HQ25" s="33">
        <f t="shared" ref="HQ25:HQ33" si="392">HC25+HJ25</f>
        <v>0</v>
      </c>
      <c r="HR25" s="33"/>
      <c r="HS25" s="24"/>
      <c r="HT25" s="34">
        <f t="shared" ref="HT25:HT33" si="393">HF25+HM25</f>
        <v>3015105.21</v>
      </c>
      <c r="HU25" s="34"/>
      <c r="HV25" s="34"/>
      <c r="HW25" s="33">
        <f>ROUND($I$25/12,0)</f>
        <v>5</v>
      </c>
      <c r="HX25" s="33">
        <f>ROUND(HW25*($J$25/$I$25),0)</f>
        <v>0</v>
      </c>
      <c r="HY25" s="33"/>
      <c r="HZ25" s="24"/>
      <c r="IA25" s="34">
        <f>ROUND(HW25*$H$25,2)</f>
        <v>886795.65</v>
      </c>
      <c r="IB25" s="34"/>
      <c r="IC25" s="34"/>
      <c r="ID25" s="33">
        <f>ROUND($M$25/12,0)</f>
        <v>12</v>
      </c>
      <c r="IE25" s="33">
        <f>ROUND(ID25*($N$25/$M$25),0)</f>
        <v>0</v>
      </c>
      <c r="IF25" s="33"/>
      <c r="IG25" s="24"/>
      <c r="IH25" s="34">
        <f>ROUND(ID25*$H$25,2)</f>
        <v>2128309.56</v>
      </c>
      <c r="II25" s="34"/>
      <c r="IJ25" s="34"/>
      <c r="IK25" s="33">
        <f t="shared" ref="IK25:IK33" si="394">HW25+ID25</f>
        <v>17</v>
      </c>
      <c r="IL25" s="33">
        <f t="shared" ref="IL25:IL33" si="395">HX25+IE25</f>
        <v>0</v>
      </c>
      <c r="IM25" s="33"/>
      <c r="IN25" s="24"/>
      <c r="IO25" s="34">
        <f t="shared" ref="IO25:IO33" si="396">IA25+IH25</f>
        <v>3015105.21</v>
      </c>
      <c r="IP25" s="34"/>
      <c r="IQ25" s="34"/>
      <c r="IR25" s="33">
        <f>ROUND($I$25/12,0)</f>
        <v>5</v>
      </c>
      <c r="IS25" s="33">
        <f>ROUND(IR25*($J$25/$I$25),0)</f>
        <v>0</v>
      </c>
      <c r="IT25" s="33"/>
      <c r="IU25" s="24"/>
      <c r="IV25" s="34">
        <f>ROUND(IR25*$H$25,2)</f>
        <v>886795.65</v>
      </c>
      <c r="IW25" s="34"/>
      <c r="IX25" s="34"/>
      <c r="IY25" s="33">
        <f>ROUND($M$25/12,0)</f>
        <v>12</v>
      </c>
      <c r="IZ25" s="33">
        <f>ROUND(IY25*($N$25/$M$25),0)</f>
        <v>0</v>
      </c>
      <c r="JA25" s="33"/>
      <c r="JB25" s="24"/>
      <c r="JC25" s="34">
        <f>ROUND(IY25*$H$25,2)</f>
        <v>2128309.56</v>
      </c>
      <c r="JD25" s="33">
        <f t="shared" ref="JD25:JD33" si="397">IR25+IY25</f>
        <v>17</v>
      </c>
      <c r="JE25" s="33">
        <f t="shared" ref="JE25:JE33" si="398">IS25+IZ25</f>
        <v>0</v>
      </c>
      <c r="JF25" s="33"/>
      <c r="JG25" s="24"/>
      <c r="JH25" s="34">
        <f t="shared" ref="JH25:JH33" si="399">IV25+JC25</f>
        <v>3015105.21</v>
      </c>
      <c r="JI25" s="33">
        <f t="shared" ref="JI25:JI33" si="400">U25+AP25+BK25+CF25+DA25+DV25+EQ25+FL25+GG25+HB25+HW25+IR25</f>
        <v>64</v>
      </c>
      <c r="JJ25" s="33">
        <f t="shared" ref="JJ25:JJ33" si="401">V25+AQ25+BL25+CG25+DB25+DW25+ER25+FM25+GH25+HC25+HX25+IS25</f>
        <v>0</v>
      </c>
      <c r="JK25" s="33"/>
      <c r="JL25" s="34">
        <f t="shared" ref="JL25:JL33" si="402">Y25+AT25+BO25+CJ25+DE25+DZ25+EU25+FP25+GK25+HF25+IA25+IV25</f>
        <v>11350984.320000002</v>
      </c>
      <c r="JM25" s="33">
        <f t="shared" ref="JM25:JM33" si="403">AB25+AW25+BR25+CM25+DH25+EC25+EX25+FS25+GN25+HI25+ID25+IY25</f>
        <v>145</v>
      </c>
      <c r="JN25" s="33">
        <f t="shared" ref="JN25:JN33" si="404">AC25+AX25+BS25+CN25+DI25+ED25+EY25+FT25+GO25+HJ25+IE25+IZ25</f>
        <v>0</v>
      </c>
      <c r="JO25" s="33"/>
      <c r="JP25" s="34">
        <f t="shared" ref="JP25:JP33" si="405">AF25+BA25+BV25+CQ25+DL25+EG25+FB25+FW25+GR25+HM25+IH25+JC25</f>
        <v>25717073.849999998</v>
      </c>
      <c r="JQ25" s="33">
        <f t="shared" ref="JQ25:JQ33" si="406">JI25+JM25</f>
        <v>209</v>
      </c>
      <c r="JR25" s="33">
        <f t="shared" ref="JR25:JR33" si="407">JJ25+JN25</f>
        <v>0</v>
      </c>
      <c r="JS25" s="24"/>
      <c r="JT25" s="34">
        <f t="shared" ref="JT25:JT33" si="408">JL25+JP25</f>
        <v>37068058.170000002</v>
      </c>
      <c r="JV25" s="73">
        <f t="shared" si="83"/>
        <v>0</v>
      </c>
      <c r="JW25" s="73">
        <f t="shared" si="84"/>
        <v>0</v>
      </c>
      <c r="JX25" s="73">
        <f t="shared" si="85"/>
        <v>0</v>
      </c>
      <c r="JY25" s="80">
        <f t="shared" si="86"/>
        <v>0</v>
      </c>
      <c r="JZ25" s="73">
        <f t="shared" si="87"/>
        <v>0</v>
      </c>
      <c r="KA25" s="73">
        <f t="shared" si="88"/>
        <v>0</v>
      </c>
      <c r="KB25" s="73">
        <f t="shared" si="89"/>
        <v>0</v>
      </c>
      <c r="KC25" s="73">
        <f t="shared" si="90"/>
        <v>0</v>
      </c>
      <c r="KD25" s="73">
        <f t="shared" si="91"/>
        <v>0</v>
      </c>
      <c r="KE25" s="73">
        <f t="shared" si="92"/>
        <v>0</v>
      </c>
      <c r="KF25" s="73">
        <f t="shared" si="93"/>
        <v>0</v>
      </c>
      <c r="KG25" s="73">
        <f t="shared" si="94"/>
        <v>0</v>
      </c>
    </row>
    <row r="26" spans="1:293" ht="20.25" hidden="1" customHeight="1">
      <c r="A26" s="24">
        <v>110010</v>
      </c>
      <c r="B26" s="24" t="s">
        <v>40</v>
      </c>
      <c r="C26" s="24">
        <v>32</v>
      </c>
      <c r="D26" s="24">
        <v>0</v>
      </c>
      <c r="E26" s="34" t="s">
        <v>101</v>
      </c>
      <c r="F26" s="46" t="s">
        <v>104</v>
      </c>
      <c r="G26" s="52" t="s">
        <v>103</v>
      </c>
      <c r="H26" s="34">
        <v>243869.08</v>
      </c>
      <c r="I26" s="86">
        <v>12</v>
      </c>
      <c r="J26" s="86"/>
      <c r="K26" s="87"/>
      <c r="L26" s="88">
        <f t="shared" si="320"/>
        <v>2926428.96</v>
      </c>
      <c r="M26" s="86">
        <v>29</v>
      </c>
      <c r="N26" s="33"/>
      <c r="O26" s="24"/>
      <c r="P26" s="34">
        <f t="shared" si="360"/>
        <v>7072203.3200000003</v>
      </c>
      <c r="Q26" s="33">
        <f t="shared" si="361"/>
        <v>41</v>
      </c>
      <c r="R26" s="33">
        <f t="shared" si="362"/>
        <v>0</v>
      </c>
      <c r="S26" s="24"/>
      <c r="T26" s="34">
        <f t="shared" si="363"/>
        <v>9998632.2800000012</v>
      </c>
      <c r="U26" s="33">
        <f>ROUND($I$26/12,0)</f>
        <v>1</v>
      </c>
      <c r="V26" s="33">
        <f>ROUND(U26*($J$26/$I$26),0)</f>
        <v>0</v>
      </c>
      <c r="W26" s="33"/>
      <c r="X26" s="24"/>
      <c r="Y26" s="34">
        <f>ROUND(U26*$H$26,2)</f>
        <v>243869.08</v>
      </c>
      <c r="Z26" s="34"/>
      <c r="AA26" s="34"/>
      <c r="AB26" s="33">
        <f>ROUND($M$26/12,0)+1</f>
        <v>3</v>
      </c>
      <c r="AC26" s="33">
        <f>ROUND(AB26*($N$26/$M$26),0)</f>
        <v>0</v>
      </c>
      <c r="AD26" s="33"/>
      <c r="AE26" s="24"/>
      <c r="AF26" s="34">
        <f>ROUND(AB26*$H$26,2)</f>
        <v>731607.24</v>
      </c>
      <c r="AG26" s="34"/>
      <c r="AH26" s="34"/>
      <c r="AI26" s="33">
        <f t="shared" si="364"/>
        <v>4</v>
      </c>
      <c r="AJ26" s="33">
        <f t="shared" si="365"/>
        <v>0</v>
      </c>
      <c r="AK26" s="33"/>
      <c r="AL26" s="24"/>
      <c r="AM26" s="34">
        <f t="shared" si="366"/>
        <v>975476.32</v>
      </c>
      <c r="AN26" s="34"/>
      <c r="AO26" s="34"/>
      <c r="AP26" s="33">
        <f>ROUND($I$26/12,0)</f>
        <v>1</v>
      </c>
      <c r="AQ26" s="33">
        <f>ROUND(AP26*($J$26/$I$26),0)</f>
        <v>0</v>
      </c>
      <c r="AR26" s="33"/>
      <c r="AS26" s="24"/>
      <c r="AT26" s="34">
        <f>ROUND(AP26*$H$26,2)</f>
        <v>243869.08</v>
      </c>
      <c r="AU26" s="34"/>
      <c r="AV26" s="34"/>
      <c r="AW26" s="33">
        <f>ROUND($M$26/12,0)+1</f>
        <v>3</v>
      </c>
      <c r="AX26" s="33">
        <f>ROUND(AW26*($N$26/$M$26),0)</f>
        <v>0</v>
      </c>
      <c r="AY26" s="33"/>
      <c r="AZ26" s="24"/>
      <c r="BA26" s="34">
        <f>ROUND(AW26*$H$26,2)</f>
        <v>731607.24</v>
      </c>
      <c r="BB26" s="34"/>
      <c r="BC26" s="34"/>
      <c r="BD26" s="33">
        <f t="shared" si="367"/>
        <v>4</v>
      </c>
      <c r="BE26" s="33">
        <f t="shared" si="368"/>
        <v>0</v>
      </c>
      <c r="BF26" s="33"/>
      <c r="BG26" s="24"/>
      <c r="BH26" s="34">
        <f t="shared" si="369"/>
        <v>975476.32</v>
      </c>
      <c r="BI26" s="34"/>
      <c r="BJ26" s="34"/>
      <c r="BK26" s="33">
        <f>ROUND($I$26/12,0)</f>
        <v>1</v>
      </c>
      <c r="BL26" s="33">
        <f>ROUND(BK26*($J$26/$I$26),0)</f>
        <v>0</v>
      </c>
      <c r="BM26" s="33"/>
      <c r="BN26" s="24"/>
      <c r="BO26" s="34">
        <f>ROUND(BK26*$H$26,2)</f>
        <v>243869.08</v>
      </c>
      <c r="BP26" s="34"/>
      <c r="BQ26" s="34"/>
      <c r="BR26" s="33">
        <f>ROUND($M$26/12,0)+1</f>
        <v>3</v>
      </c>
      <c r="BS26" s="33">
        <f>ROUND(BR26*($N$26/$M$26),0)</f>
        <v>0</v>
      </c>
      <c r="BT26" s="33"/>
      <c r="BU26" s="24"/>
      <c r="BV26" s="34">
        <f>ROUND(BR26*$H$26,2)</f>
        <v>731607.24</v>
      </c>
      <c r="BW26" s="34"/>
      <c r="BX26" s="34"/>
      <c r="BY26" s="33">
        <f t="shared" si="370"/>
        <v>4</v>
      </c>
      <c r="BZ26" s="33">
        <f t="shared" si="371"/>
        <v>0</v>
      </c>
      <c r="CA26" s="33"/>
      <c r="CB26" s="24"/>
      <c r="CC26" s="34">
        <f t="shared" si="372"/>
        <v>975476.32</v>
      </c>
      <c r="CD26" s="34"/>
      <c r="CE26" s="34"/>
      <c r="CF26" s="33">
        <f>ROUND($I$26/12,0)</f>
        <v>1</v>
      </c>
      <c r="CG26" s="33">
        <f>ROUND(CF26*($J$26/$I$26),0)</f>
        <v>0</v>
      </c>
      <c r="CH26" s="33"/>
      <c r="CI26" s="24"/>
      <c r="CJ26" s="34">
        <f>ROUND(CF26*$H$26,2)</f>
        <v>243869.08</v>
      </c>
      <c r="CK26" s="34"/>
      <c r="CL26" s="34"/>
      <c r="CM26" s="33">
        <f>ROUND($M$26/12,0)+1</f>
        <v>3</v>
      </c>
      <c r="CN26" s="33">
        <f>ROUND(CM26*($N$26/$M$26),0)</f>
        <v>0</v>
      </c>
      <c r="CO26" s="33"/>
      <c r="CP26" s="24"/>
      <c r="CQ26" s="34">
        <f>ROUND(CM26*$H$26,2)</f>
        <v>731607.24</v>
      </c>
      <c r="CR26" s="34"/>
      <c r="CS26" s="34"/>
      <c r="CT26" s="33">
        <f t="shared" si="373"/>
        <v>4</v>
      </c>
      <c r="CU26" s="33">
        <f t="shared" si="374"/>
        <v>0</v>
      </c>
      <c r="CV26" s="33"/>
      <c r="CW26" s="24"/>
      <c r="CX26" s="34">
        <f t="shared" si="375"/>
        <v>975476.32</v>
      </c>
      <c r="CY26" s="34"/>
      <c r="CZ26" s="34"/>
      <c r="DA26" s="33">
        <f>ROUND($I$26/12,0)</f>
        <v>1</v>
      </c>
      <c r="DB26" s="33">
        <f>ROUND(DA26*($J$26/$I$26),0)</f>
        <v>0</v>
      </c>
      <c r="DC26" s="33"/>
      <c r="DD26" s="24"/>
      <c r="DE26" s="34">
        <f>ROUND(DA26*$H$26,2)</f>
        <v>243869.08</v>
      </c>
      <c r="DF26" s="34"/>
      <c r="DG26" s="34"/>
      <c r="DH26" s="33">
        <f>ROUND($M$26/12,0)+1</f>
        <v>3</v>
      </c>
      <c r="DI26" s="33">
        <f>ROUND(DH26*($N$26/$M$26),0)</f>
        <v>0</v>
      </c>
      <c r="DJ26" s="33"/>
      <c r="DK26" s="24"/>
      <c r="DL26" s="34">
        <f>ROUND(DH26*$H$26,2)</f>
        <v>731607.24</v>
      </c>
      <c r="DM26" s="34"/>
      <c r="DN26" s="34"/>
      <c r="DO26" s="33">
        <f t="shared" si="376"/>
        <v>4</v>
      </c>
      <c r="DP26" s="33">
        <f t="shared" si="377"/>
        <v>0</v>
      </c>
      <c r="DQ26" s="33"/>
      <c r="DR26" s="24"/>
      <c r="DS26" s="34">
        <f t="shared" si="378"/>
        <v>975476.32</v>
      </c>
      <c r="DT26" s="34"/>
      <c r="DU26" s="34"/>
      <c r="DV26" s="33">
        <f>ROUND($I$26/12,0)</f>
        <v>1</v>
      </c>
      <c r="DW26" s="33">
        <f>ROUND(DV26*($J$26/$I$26),0)</f>
        <v>0</v>
      </c>
      <c r="DX26" s="33"/>
      <c r="DY26" s="24"/>
      <c r="DZ26" s="34">
        <f>ROUND(DV26*$H$26,2)</f>
        <v>243869.08</v>
      </c>
      <c r="EA26" s="34"/>
      <c r="EB26" s="34"/>
      <c r="EC26" s="33">
        <f>ROUND($M$26/12,0)</f>
        <v>2</v>
      </c>
      <c r="ED26" s="33">
        <f>ROUND(EC26*($N$26/$M$26),0)</f>
        <v>0</v>
      </c>
      <c r="EE26" s="33"/>
      <c r="EF26" s="24"/>
      <c r="EG26" s="34">
        <f>ROUND(EC26*$H$26,2)</f>
        <v>487738.16</v>
      </c>
      <c r="EH26" s="34"/>
      <c r="EI26" s="34"/>
      <c r="EJ26" s="33">
        <f t="shared" si="379"/>
        <v>3</v>
      </c>
      <c r="EK26" s="33">
        <f t="shared" si="380"/>
        <v>0</v>
      </c>
      <c r="EL26" s="33"/>
      <c r="EM26" s="24"/>
      <c r="EN26" s="34">
        <f t="shared" si="381"/>
        <v>731607.24</v>
      </c>
      <c r="EO26" s="34"/>
      <c r="EP26" s="34"/>
      <c r="EQ26" s="33">
        <f>ROUND($I$26/12,0)</f>
        <v>1</v>
      </c>
      <c r="ER26" s="33">
        <f>ROUND(EQ26*($J$26/$I$26),0)</f>
        <v>0</v>
      </c>
      <c r="ES26" s="33"/>
      <c r="ET26" s="24"/>
      <c r="EU26" s="34">
        <f>ROUND(EQ26*$H$26,2)</f>
        <v>243869.08</v>
      </c>
      <c r="EV26" s="34"/>
      <c r="EW26" s="34"/>
      <c r="EX26" s="33">
        <f>ROUND($M$26/12,0)</f>
        <v>2</v>
      </c>
      <c r="EY26" s="33">
        <f>ROUND(EX26*($N$26/$M$26),0)</f>
        <v>0</v>
      </c>
      <c r="EZ26" s="33"/>
      <c r="FA26" s="24"/>
      <c r="FB26" s="34">
        <f>ROUND(EX26*$H$26,2)</f>
        <v>487738.16</v>
      </c>
      <c r="FC26" s="34"/>
      <c r="FD26" s="34"/>
      <c r="FE26" s="33">
        <f t="shared" si="382"/>
        <v>3</v>
      </c>
      <c r="FF26" s="33">
        <f t="shared" si="383"/>
        <v>0</v>
      </c>
      <c r="FG26" s="33"/>
      <c r="FH26" s="24"/>
      <c r="FI26" s="34">
        <f t="shared" si="384"/>
        <v>731607.24</v>
      </c>
      <c r="FJ26" s="34"/>
      <c r="FK26" s="34"/>
      <c r="FL26" s="33">
        <f>ROUND($I$26/12,0)</f>
        <v>1</v>
      </c>
      <c r="FM26" s="33">
        <f>ROUND(FL26*($J$26/$I$26),0)</f>
        <v>0</v>
      </c>
      <c r="FN26" s="33"/>
      <c r="FO26" s="24"/>
      <c r="FP26" s="34">
        <f>ROUND(FL26*$H$26,2)</f>
        <v>243869.08</v>
      </c>
      <c r="FQ26" s="34"/>
      <c r="FR26" s="34"/>
      <c r="FS26" s="33">
        <f>ROUND($M$26/12,0)</f>
        <v>2</v>
      </c>
      <c r="FT26" s="33">
        <f>ROUND(FS26*($N$26/$M$26),0)</f>
        <v>0</v>
      </c>
      <c r="FU26" s="33"/>
      <c r="FV26" s="24"/>
      <c r="FW26" s="34">
        <f>ROUND(FS26*$H$26,2)</f>
        <v>487738.16</v>
      </c>
      <c r="FX26" s="34"/>
      <c r="FY26" s="34"/>
      <c r="FZ26" s="33">
        <f t="shared" si="385"/>
        <v>3</v>
      </c>
      <c r="GA26" s="33">
        <f t="shared" si="386"/>
        <v>0</v>
      </c>
      <c r="GB26" s="33"/>
      <c r="GC26" s="24"/>
      <c r="GD26" s="34">
        <f t="shared" si="387"/>
        <v>731607.24</v>
      </c>
      <c r="GE26" s="34"/>
      <c r="GF26" s="34"/>
      <c r="GG26" s="33">
        <f>ROUND($I$26/12,0)</f>
        <v>1</v>
      </c>
      <c r="GH26" s="33">
        <f>ROUND(GG26*($J$26/$I$26),0)</f>
        <v>0</v>
      </c>
      <c r="GI26" s="33"/>
      <c r="GJ26" s="24"/>
      <c r="GK26" s="34">
        <f>ROUND(GG26*$H$26,2)</f>
        <v>243869.08</v>
      </c>
      <c r="GL26" s="34"/>
      <c r="GM26" s="34"/>
      <c r="GN26" s="33">
        <f>ROUND($M$26/12,0)</f>
        <v>2</v>
      </c>
      <c r="GO26" s="33">
        <f>ROUND(GN26*($N$26/$M$26),0)</f>
        <v>0</v>
      </c>
      <c r="GP26" s="33"/>
      <c r="GQ26" s="24"/>
      <c r="GR26" s="34">
        <f>ROUND(GN26*$H$26,2)</f>
        <v>487738.16</v>
      </c>
      <c r="GS26" s="34"/>
      <c r="GT26" s="34"/>
      <c r="GU26" s="33">
        <f t="shared" si="388"/>
        <v>3</v>
      </c>
      <c r="GV26" s="33">
        <f t="shared" si="389"/>
        <v>0</v>
      </c>
      <c r="GW26" s="33"/>
      <c r="GX26" s="24"/>
      <c r="GY26" s="34">
        <f t="shared" si="390"/>
        <v>731607.24</v>
      </c>
      <c r="GZ26" s="34"/>
      <c r="HA26" s="34"/>
      <c r="HB26" s="33">
        <f>ROUND($I$26/12,0)</f>
        <v>1</v>
      </c>
      <c r="HC26" s="33">
        <f>ROUND(HB26*($J$26/$I$26),0)</f>
        <v>0</v>
      </c>
      <c r="HD26" s="33"/>
      <c r="HE26" s="24"/>
      <c r="HF26" s="34">
        <f>ROUND(HB26*$H$26,2)</f>
        <v>243869.08</v>
      </c>
      <c r="HG26" s="34"/>
      <c r="HH26" s="34"/>
      <c r="HI26" s="33">
        <f>ROUND($M$26/12,0)</f>
        <v>2</v>
      </c>
      <c r="HJ26" s="33">
        <f>ROUND(HI26*($N$26/$M$26),0)</f>
        <v>0</v>
      </c>
      <c r="HK26" s="33"/>
      <c r="HL26" s="24"/>
      <c r="HM26" s="34">
        <f>ROUND(HI26*$H$26,2)</f>
        <v>487738.16</v>
      </c>
      <c r="HN26" s="34"/>
      <c r="HO26" s="34"/>
      <c r="HP26" s="33">
        <f t="shared" si="391"/>
        <v>3</v>
      </c>
      <c r="HQ26" s="33">
        <f t="shared" si="392"/>
        <v>0</v>
      </c>
      <c r="HR26" s="33"/>
      <c r="HS26" s="24"/>
      <c r="HT26" s="34">
        <f t="shared" si="393"/>
        <v>731607.24</v>
      </c>
      <c r="HU26" s="34"/>
      <c r="HV26" s="34"/>
      <c r="HW26" s="33">
        <f>ROUND($I$26/12,0)</f>
        <v>1</v>
      </c>
      <c r="HX26" s="33">
        <f>ROUND(HW26*($J$26/$I$26),0)</f>
        <v>0</v>
      </c>
      <c r="HY26" s="33"/>
      <c r="HZ26" s="24"/>
      <c r="IA26" s="34">
        <f>ROUND(HW26*$H$26,2)</f>
        <v>243869.08</v>
      </c>
      <c r="IB26" s="34"/>
      <c r="IC26" s="34"/>
      <c r="ID26" s="33">
        <f>ROUND($M$26/12,0)</f>
        <v>2</v>
      </c>
      <c r="IE26" s="33">
        <f>ROUND(ID26*($N$26/$M$26),0)</f>
        <v>0</v>
      </c>
      <c r="IF26" s="33"/>
      <c r="IG26" s="24"/>
      <c r="IH26" s="34">
        <f>ROUND(ID26*$H$26,2)</f>
        <v>487738.16</v>
      </c>
      <c r="II26" s="34"/>
      <c r="IJ26" s="34"/>
      <c r="IK26" s="33">
        <f t="shared" si="394"/>
        <v>3</v>
      </c>
      <c r="IL26" s="33">
        <f t="shared" si="395"/>
        <v>0</v>
      </c>
      <c r="IM26" s="33"/>
      <c r="IN26" s="24"/>
      <c r="IO26" s="34">
        <f t="shared" si="396"/>
        <v>731607.24</v>
      </c>
      <c r="IP26" s="34"/>
      <c r="IQ26" s="34"/>
      <c r="IR26" s="33">
        <f>ROUND($I$26/12,0)</f>
        <v>1</v>
      </c>
      <c r="IS26" s="33">
        <f>ROUND(IR26*($J$26/$I$26),0)</f>
        <v>0</v>
      </c>
      <c r="IT26" s="33"/>
      <c r="IU26" s="24"/>
      <c r="IV26" s="34">
        <f>ROUND(IR26*$H$26,2)</f>
        <v>243869.08</v>
      </c>
      <c r="IW26" s="34"/>
      <c r="IX26" s="34"/>
      <c r="IY26" s="33">
        <f>ROUND($M$26/12,0)</f>
        <v>2</v>
      </c>
      <c r="IZ26" s="33">
        <f>ROUND(IY26*($N$26/$M$26),0)</f>
        <v>0</v>
      </c>
      <c r="JA26" s="33"/>
      <c r="JB26" s="24"/>
      <c r="JC26" s="34">
        <f>ROUND(IY26*$H$26,2)</f>
        <v>487738.16</v>
      </c>
      <c r="JD26" s="33">
        <f t="shared" si="397"/>
        <v>3</v>
      </c>
      <c r="JE26" s="33">
        <f t="shared" si="398"/>
        <v>0</v>
      </c>
      <c r="JF26" s="33"/>
      <c r="JG26" s="24"/>
      <c r="JH26" s="34">
        <f t="shared" si="399"/>
        <v>731607.24</v>
      </c>
      <c r="JI26" s="33">
        <f t="shared" si="400"/>
        <v>12</v>
      </c>
      <c r="JJ26" s="33">
        <f t="shared" si="401"/>
        <v>0</v>
      </c>
      <c r="JK26" s="33"/>
      <c r="JL26" s="34">
        <f t="shared" si="402"/>
        <v>2926428.9600000004</v>
      </c>
      <c r="JM26" s="33">
        <f t="shared" si="403"/>
        <v>29</v>
      </c>
      <c r="JN26" s="33">
        <f t="shared" si="404"/>
        <v>0</v>
      </c>
      <c r="JO26" s="33"/>
      <c r="JP26" s="34">
        <f t="shared" si="405"/>
        <v>7072203.3200000012</v>
      </c>
      <c r="JQ26" s="33">
        <f t="shared" si="406"/>
        <v>41</v>
      </c>
      <c r="JR26" s="33">
        <f t="shared" si="407"/>
        <v>0</v>
      </c>
      <c r="JS26" s="24"/>
      <c r="JT26" s="34">
        <f t="shared" si="408"/>
        <v>9998632.2800000012</v>
      </c>
      <c r="JV26" s="73">
        <f t="shared" si="83"/>
        <v>0</v>
      </c>
      <c r="JW26" s="73">
        <f t="shared" si="84"/>
        <v>0</v>
      </c>
      <c r="JX26" s="73">
        <f t="shared" si="85"/>
        <v>0</v>
      </c>
      <c r="JY26" s="80">
        <f t="shared" si="86"/>
        <v>0</v>
      </c>
      <c r="JZ26" s="73">
        <f t="shared" si="87"/>
        <v>0</v>
      </c>
      <c r="KA26" s="73">
        <f t="shared" si="88"/>
        <v>0</v>
      </c>
      <c r="KB26" s="73">
        <f t="shared" si="89"/>
        <v>0</v>
      </c>
      <c r="KC26" s="73">
        <f t="shared" si="90"/>
        <v>0</v>
      </c>
      <c r="KD26" s="73">
        <f t="shared" si="91"/>
        <v>0</v>
      </c>
      <c r="KE26" s="73">
        <f t="shared" si="92"/>
        <v>0</v>
      </c>
      <c r="KF26" s="73">
        <f t="shared" si="93"/>
        <v>0</v>
      </c>
      <c r="KG26" s="73">
        <f t="shared" si="94"/>
        <v>0</v>
      </c>
    </row>
    <row r="27" spans="1:293" ht="20.25" hidden="1" customHeight="1">
      <c r="A27" s="24">
        <v>110010</v>
      </c>
      <c r="B27" s="24" t="s">
        <v>40</v>
      </c>
      <c r="C27" s="24">
        <v>33</v>
      </c>
      <c r="D27" s="24">
        <v>0</v>
      </c>
      <c r="E27" s="34" t="s">
        <v>101</v>
      </c>
      <c r="F27" s="46" t="s">
        <v>105</v>
      </c>
      <c r="G27" s="52" t="s">
        <v>103</v>
      </c>
      <c r="H27" s="34">
        <v>310379.03000000003</v>
      </c>
      <c r="I27" s="86">
        <v>2</v>
      </c>
      <c r="J27" s="86"/>
      <c r="K27" s="87"/>
      <c r="L27" s="88">
        <f t="shared" si="320"/>
        <v>620758.06000000006</v>
      </c>
      <c r="M27" s="86">
        <v>4</v>
      </c>
      <c r="N27" s="33"/>
      <c r="O27" s="24"/>
      <c r="P27" s="34">
        <f t="shared" si="360"/>
        <v>1241516.1200000001</v>
      </c>
      <c r="Q27" s="33">
        <f t="shared" si="361"/>
        <v>6</v>
      </c>
      <c r="R27" s="33">
        <f t="shared" si="362"/>
        <v>0</v>
      </c>
      <c r="S27" s="24"/>
      <c r="T27" s="34">
        <f t="shared" si="363"/>
        <v>1862274.1800000002</v>
      </c>
      <c r="U27" s="33">
        <v>1</v>
      </c>
      <c r="V27" s="33">
        <f>ROUND(U27*($J$27/$I$27),0)</f>
        <v>0</v>
      </c>
      <c r="W27" s="33"/>
      <c r="X27" s="24"/>
      <c r="Y27" s="34">
        <f>ROUND(U27*$H$27,2)</f>
        <v>310379.03000000003</v>
      </c>
      <c r="Z27" s="34"/>
      <c r="AA27" s="34"/>
      <c r="AB27" s="33">
        <v>1</v>
      </c>
      <c r="AC27" s="33">
        <f>ROUND(AB27*($N$27/$M$27),0)</f>
        <v>0</v>
      </c>
      <c r="AD27" s="33"/>
      <c r="AE27" s="24"/>
      <c r="AF27" s="34">
        <f>ROUND(AB27*$H$27,2)</f>
        <v>310379.03000000003</v>
      </c>
      <c r="AG27" s="34"/>
      <c r="AH27" s="34"/>
      <c r="AI27" s="33">
        <f t="shared" si="364"/>
        <v>2</v>
      </c>
      <c r="AJ27" s="33">
        <f t="shared" si="365"/>
        <v>0</v>
      </c>
      <c r="AK27" s="33"/>
      <c r="AL27" s="24"/>
      <c r="AM27" s="34">
        <f t="shared" si="366"/>
        <v>620758.06000000006</v>
      </c>
      <c r="AN27" s="34"/>
      <c r="AO27" s="34"/>
      <c r="AP27" s="33">
        <v>1</v>
      </c>
      <c r="AQ27" s="33">
        <f>ROUND(AP27*($J$27/$I$27),0)</f>
        <v>0</v>
      </c>
      <c r="AR27" s="33"/>
      <c r="AS27" s="24"/>
      <c r="AT27" s="34">
        <f>ROUND(AP27*$H$27,2)</f>
        <v>310379.03000000003</v>
      </c>
      <c r="AU27" s="34"/>
      <c r="AV27" s="34"/>
      <c r="AW27" s="33">
        <v>1</v>
      </c>
      <c r="AX27" s="33">
        <f>ROUND(AW27*($N$27/$M$27),0)</f>
        <v>0</v>
      </c>
      <c r="AY27" s="33"/>
      <c r="AZ27" s="24"/>
      <c r="BA27" s="34">
        <f>ROUND(AW27*$H$27,2)</f>
        <v>310379.03000000003</v>
      </c>
      <c r="BB27" s="34"/>
      <c r="BC27" s="34"/>
      <c r="BD27" s="33">
        <f t="shared" si="367"/>
        <v>2</v>
      </c>
      <c r="BE27" s="33">
        <f t="shared" si="368"/>
        <v>0</v>
      </c>
      <c r="BF27" s="33"/>
      <c r="BG27" s="24"/>
      <c r="BH27" s="34">
        <f t="shared" si="369"/>
        <v>620758.06000000006</v>
      </c>
      <c r="BI27" s="34"/>
      <c r="BJ27" s="34"/>
      <c r="BK27" s="33"/>
      <c r="BL27" s="33">
        <f>ROUND(BK27*($J$27/$I$27),0)</f>
        <v>0</v>
      </c>
      <c r="BM27" s="33"/>
      <c r="BN27" s="24"/>
      <c r="BO27" s="34">
        <f>ROUND(BK27*$H$27,2)</f>
        <v>0</v>
      </c>
      <c r="BP27" s="34"/>
      <c r="BQ27" s="34"/>
      <c r="BR27" s="33">
        <v>1</v>
      </c>
      <c r="BS27" s="33">
        <f>ROUND(BR27*($N$27/$M$27),0)</f>
        <v>0</v>
      </c>
      <c r="BT27" s="33"/>
      <c r="BU27" s="24"/>
      <c r="BV27" s="34">
        <f>ROUND(BR27*$H$27,2)</f>
        <v>310379.03000000003</v>
      </c>
      <c r="BW27" s="34"/>
      <c r="BX27" s="34"/>
      <c r="BY27" s="33">
        <f t="shared" si="370"/>
        <v>1</v>
      </c>
      <c r="BZ27" s="33">
        <f t="shared" si="371"/>
        <v>0</v>
      </c>
      <c r="CA27" s="33"/>
      <c r="CB27" s="24"/>
      <c r="CC27" s="34">
        <f t="shared" si="372"/>
        <v>310379.03000000003</v>
      </c>
      <c r="CD27" s="34"/>
      <c r="CE27" s="34"/>
      <c r="CF27" s="33"/>
      <c r="CG27" s="33">
        <f>ROUND(CF27*($J$27/$I$27),0)</f>
        <v>0</v>
      </c>
      <c r="CH27" s="33"/>
      <c r="CI27" s="24"/>
      <c r="CJ27" s="34">
        <f>ROUND(CF27*$H$27,2)</f>
        <v>0</v>
      </c>
      <c r="CK27" s="34"/>
      <c r="CL27" s="34"/>
      <c r="CM27" s="33">
        <v>1</v>
      </c>
      <c r="CN27" s="33">
        <f>ROUND(CM27*($N$27/$M$27),0)</f>
        <v>0</v>
      </c>
      <c r="CO27" s="33"/>
      <c r="CP27" s="24"/>
      <c r="CQ27" s="34">
        <f>ROUND(CM27*$H$27,2)</f>
        <v>310379.03000000003</v>
      </c>
      <c r="CR27" s="34"/>
      <c r="CS27" s="34"/>
      <c r="CT27" s="33">
        <f t="shared" si="373"/>
        <v>1</v>
      </c>
      <c r="CU27" s="33">
        <f t="shared" si="374"/>
        <v>0</v>
      </c>
      <c r="CV27" s="33"/>
      <c r="CW27" s="24"/>
      <c r="CX27" s="34">
        <f t="shared" si="375"/>
        <v>310379.03000000003</v>
      </c>
      <c r="CY27" s="34"/>
      <c r="CZ27" s="34"/>
      <c r="DA27" s="33"/>
      <c r="DB27" s="33">
        <f>ROUND(DA27*($J$27/$I$27),0)</f>
        <v>0</v>
      </c>
      <c r="DC27" s="33"/>
      <c r="DD27" s="24"/>
      <c r="DE27" s="34">
        <f>ROUND(DA27*$H$27,2)</f>
        <v>0</v>
      </c>
      <c r="DF27" s="34"/>
      <c r="DG27" s="34"/>
      <c r="DH27" s="33"/>
      <c r="DI27" s="33">
        <f>ROUND(DH27*($N$27/$M$27),0)</f>
        <v>0</v>
      </c>
      <c r="DJ27" s="33"/>
      <c r="DK27" s="24"/>
      <c r="DL27" s="34">
        <f>ROUND(DH27*$H$27,2)</f>
        <v>0</v>
      </c>
      <c r="DM27" s="34"/>
      <c r="DN27" s="34"/>
      <c r="DO27" s="33">
        <f t="shared" si="376"/>
        <v>0</v>
      </c>
      <c r="DP27" s="33">
        <f t="shared" si="377"/>
        <v>0</v>
      </c>
      <c r="DQ27" s="33"/>
      <c r="DR27" s="24"/>
      <c r="DS27" s="34">
        <f t="shared" si="378"/>
        <v>0</v>
      </c>
      <c r="DT27" s="34"/>
      <c r="DU27" s="34"/>
      <c r="DV27" s="33"/>
      <c r="DW27" s="33">
        <f>ROUND(DV27*($J$27/$I$27),0)</f>
        <v>0</v>
      </c>
      <c r="DX27" s="33"/>
      <c r="DY27" s="24"/>
      <c r="DZ27" s="34">
        <f>ROUND(DV27*$H$27,2)</f>
        <v>0</v>
      </c>
      <c r="EA27" s="34"/>
      <c r="EB27" s="34"/>
      <c r="EC27" s="33"/>
      <c r="ED27" s="33">
        <f>ROUND(EC27*($N$27/$M$27),0)</f>
        <v>0</v>
      </c>
      <c r="EE27" s="33"/>
      <c r="EF27" s="24"/>
      <c r="EG27" s="34">
        <f>ROUND(EC27*$H$27,2)</f>
        <v>0</v>
      </c>
      <c r="EH27" s="34"/>
      <c r="EI27" s="34"/>
      <c r="EJ27" s="33">
        <f t="shared" si="379"/>
        <v>0</v>
      </c>
      <c r="EK27" s="33">
        <f t="shared" si="380"/>
        <v>0</v>
      </c>
      <c r="EL27" s="33"/>
      <c r="EM27" s="24"/>
      <c r="EN27" s="34">
        <f t="shared" si="381"/>
        <v>0</v>
      </c>
      <c r="EO27" s="34"/>
      <c r="EP27" s="34"/>
      <c r="EQ27" s="33"/>
      <c r="ER27" s="33">
        <f>ROUND(EQ27*($J$27/$I$27),0)</f>
        <v>0</v>
      </c>
      <c r="ES27" s="33"/>
      <c r="ET27" s="24"/>
      <c r="EU27" s="34">
        <f>ROUND(EQ27*$H$27,2)</f>
        <v>0</v>
      </c>
      <c r="EV27" s="34"/>
      <c r="EW27" s="34"/>
      <c r="EX27" s="33"/>
      <c r="EY27" s="33">
        <f>ROUND(EX27*($N$27/$M$27),0)</f>
        <v>0</v>
      </c>
      <c r="EZ27" s="33"/>
      <c r="FA27" s="24"/>
      <c r="FB27" s="34">
        <f>ROUND(EX27*$H$27,2)</f>
        <v>0</v>
      </c>
      <c r="FC27" s="34"/>
      <c r="FD27" s="34"/>
      <c r="FE27" s="33">
        <f t="shared" si="382"/>
        <v>0</v>
      </c>
      <c r="FF27" s="33">
        <f t="shared" si="383"/>
        <v>0</v>
      </c>
      <c r="FG27" s="33"/>
      <c r="FH27" s="24"/>
      <c r="FI27" s="34">
        <f t="shared" si="384"/>
        <v>0</v>
      </c>
      <c r="FJ27" s="34"/>
      <c r="FK27" s="34"/>
      <c r="FL27" s="33"/>
      <c r="FM27" s="33">
        <f>ROUND(FL27*($J$27/$I$27),0)</f>
        <v>0</v>
      </c>
      <c r="FN27" s="33"/>
      <c r="FO27" s="24"/>
      <c r="FP27" s="34">
        <f>ROUND(FL27*$H$27,2)</f>
        <v>0</v>
      </c>
      <c r="FQ27" s="34"/>
      <c r="FR27" s="34"/>
      <c r="FS27" s="33"/>
      <c r="FT27" s="33">
        <f>ROUND(FS27*($N$27/$M$27),0)</f>
        <v>0</v>
      </c>
      <c r="FU27" s="33"/>
      <c r="FV27" s="24"/>
      <c r="FW27" s="34">
        <f>ROUND(FS27*$H$27,2)</f>
        <v>0</v>
      </c>
      <c r="FX27" s="34"/>
      <c r="FY27" s="34"/>
      <c r="FZ27" s="33">
        <f t="shared" si="385"/>
        <v>0</v>
      </c>
      <c r="GA27" s="33">
        <f t="shared" si="386"/>
        <v>0</v>
      </c>
      <c r="GB27" s="33"/>
      <c r="GC27" s="24"/>
      <c r="GD27" s="34">
        <f t="shared" si="387"/>
        <v>0</v>
      </c>
      <c r="GE27" s="34"/>
      <c r="GF27" s="34"/>
      <c r="GG27" s="33"/>
      <c r="GH27" s="33">
        <f>ROUND(GG27*($J$27/$I$27),0)</f>
        <v>0</v>
      </c>
      <c r="GI27" s="33"/>
      <c r="GJ27" s="24"/>
      <c r="GK27" s="34">
        <f>ROUND(GG27*$H$27,2)</f>
        <v>0</v>
      </c>
      <c r="GL27" s="34"/>
      <c r="GM27" s="34"/>
      <c r="GN27" s="33"/>
      <c r="GO27" s="33">
        <f>ROUND(GN27*($N$27/$M$27),0)</f>
        <v>0</v>
      </c>
      <c r="GP27" s="33"/>
      <c r="GQ27" s="24"/>
      <c r="GR27" s="34">
        <f>ROUND(GN27*$H$27,2)</f>
        <v>0</v>
      </c>
      <c r="GS27" s="34"/>
      <c r="GT27" s="34"/>
      <c r="GU27" s="33">
        <f t="shared" si="388"/>
        <v>0</v>
      </c>
      <c r="GV27" s="33">
        <f t="shared" si="389"/>
        <v>0</v>
      </c>
      <c r="GW27" s="33"/>
      <c r="GX27" s="24"/>
      <c r="GY27" s="34">
        <f t="shared" si="390"/>
        <v>0</v>
      </c>
      <c r="GZ27" s="34"/>
      <c r="HA27" s="34"/>
      <c r="HB27" s="33"/>
      <c r="HC27" s="33">
        <f>ROUND(HB27*($J$27/$I$27),0)</f>
        <v>0</v>
      </c>
      <c r="HD27" s="33"/>
      <c r="HE27" s="24"/>
      <c r="HF27" s="34">
        <f>ROUND(HB27*$H$27,2)</f>
        <v>0</v>
      </c>
      <c r="HG27" s="34"/>
      <c r="HH27" s="34"/>
      <c r="HI27" s="33"/>
      <c r="HJ27" s="33">
        <f>ROUND(HI27*($N$27/$M$27),0)</f>
        <v>0</v>
      </c>
      <c r="HK27" s="33"/>
      <c r="HL27" s="24"/>
      <c r="HM27" s="34">
        <f>ROUND(HI27*$H$27,2)</f>
        <v>0</v>
      </c>
      <c r="HN27" s="34"/>
      <c r="HO27" s="34"/>
      <c r="HP27" s="33">
        <f t="shared" si="391"/>
        <v>0</v>
      </c>
      <c r="HQ27" s="33">
        <f t="shared" si="392"/>
        <v>0</v>
      </c>
      <c r="HR27" s="33"/>
      <c r="HS27" s="24"/>
      <c r="HT27" s="34">
        <f t="shared" si="393"/>
        <v>0</v>
      </c>
      <c r="HU27" s="34"/>
      <c r="HV27" s="34"/>
      <c r="HW27" s="33"/>
      <c r="HX27" s="33">
        <f>ROUND(HW27*($J$27/$I$27),0)</f>
        <v>0</v>
      </c>
      <c r="HY27" s="33"/>
      <c r="HZ27" s="24"/>
      <c r="IA27" s="34">
        <f>ROUND(HW27*$H$27,2)</f>
        <v>0</v>
      </c>
      <c r="IB27" s="34"/>
      <c r="IC27" s="34"/>
      <c r="ID27" s="33"/>
      <c r="IE27" s="33">
        <f>ROUND(ID27*($N$27/$M$27),0)</f>
        <v>0</v>
      </c>
      <c r="IF27" s="33"/>
      <c r="IG27" s="24"/>
      <c r="IH27" s="34">
        <f>ROUND(ID27*$H$27,2)</f>
        <v>0</v>
      </c>
      <c r="II27" s="34"/>
      <c r="IJ27" s="34"/>
      <c r="IK27" s="33">
        <f t="shared" si="394"/>
        <v>0</v>
      </c>
      <c r="IL27" s="33">
        <f t="shared" si="395"/>
        <v>0</v>
      </c>
      <c r="IM27" s="33"/>
      <c r="IN27" s="24"/>
      <c r="IO27" s="34">
        <f t="shared" si="396"/>
        <v>0</v>
      </c>
      <c r="IP27" s="34"/>
      <c r="IQ27" s="34"/>
      <c r="IR27" s="33"/>
      <c r="IS27" s="33">
        <f>ROUND(IR27*($J$27/$I$27),0)</f>
        <v>0</v>
      </c>
      <c r="IT27" s="33"/>
      <c r="IU27" s="24"/>
      <c r="IV27" s="34">
        <f>ROUND(IR27*$H$27,2)</f>
        <v>0</v>
      </c>
      <c r="IW27" s="34"/>
      <c r="IX27" s="34"/>
      <c r="IY27" s="33"/>
      <c r="IZ27" s="33">
        <f>ROUND(IY27*($N$27/$M$27),0)</f>
        <v>0</v>
      </c>
      <c r="JA27" s="33"/>
      <c r="JB27" s="24"/>
      <c r="JC27" s="34">
        <f>ROUND(IY27*$H$27,2)</f>
        <v>0</v>
      </c>
      <c r="JD27" s="33">
        <f t="shared" si="397"/>
        <v>0</v>
      </c>
      <c r="JE27" s="33">
        <f t="shared" si="398"/>
        <v>0</v>
      </c>
      <c r="JF27" s="33"/>
      <c r="JG27" s="24"/>
      <c r="JH27" s="34">
        <f t="shared" si="399"/>
        <v>0</v>
      </c>
      <c r="JI27" s="33">
        <f t="shared" si="400"/>
        <v>2</v>
      </c>
      <c r="JJ27" s="33">
        <f t="shared" si="401"/>
        <v>0</v>
      </c>
      <c r="JK27" s="33"/>
      <c r="JL27" s="34">
        <f t="shared" si="402"/>
        <v>620758.06000000006</v>
      </c>
      <c r="JM27" s="33">
        <f t="shared" si="403"/>
        <v>4</v>
      </c>
      <c r="JN27" s="33">
        <f t="shared" si="404"/>
        <v>0</v>
      </c>
      <c r="JO27" s="33"/>
      <c r="JP27" s="34">
        <f t="shared" si="405"/>
        <v>1241516.1200000001</v>
      </c>
      <c r="JQ27" s="33">
        <f t="shared" si="406"/>
        <v>6</v>
      </c>
      <c r="JR27" s="33">
        <f t="shared" si="407"/>
        <v>0</v>
      </c>
      <c r="JS27" s="24"/>
      <c r="JT27" s="34">
        <f t="shared" si="408"/>
        <v>1862274.1800000002</v>
      </c>
      <c r="JV27" s="73">
        <f t="shared" si="83"/>
        <v>0</v>
      </c>
      <c r="JW27" s="73">
        <f t="shared" si="84"/>
        <v>0</v>
      </c>
      <c r="JX27" s="73">
        <f t="shared" si="85"/>
        <v>0</v>
      </c>
      <c r="JY27" s="80">
        <f t="shared" si="86"/>
        <v>0</v>
      </c>
      <c r="JZ27" s="73">
        <f t="shared" si="87"/>
        <v>0</v>
      </c>
      <c r="KA27" s="73">
        <f t="shared" si="88"/>
        <v>0</v>
      </c>
      <c r="KB27" s="73">
        <f t="shared" si="89"/>
        <v>0</v>
      </c>
      <c r="KC27" s="73">
        <f t="shared" si="90"/>
        <v>0</v>
      </c>
      <c r="KD27" s="73">
        <f t="shared" si="91"/>
        <v>0</v>
      </c>
      <c r="KE27" s="73">
        <f t="shared" si="92"/>
        <v>0</v>
      </c>
      <c r="KF27" s="73">
        <f t="shared" si="93"/>
        <v>0</v>
      </c>
      <c r="KG27" s="73">
        <f t="shared" si="94"/>
        <v>0</v>
      </c>
    </row>
    <row r="28" spans="1:293" ht="20.25" hidden="1" customHeight="1">
      <c r="A28" s="24">
        <v>110010</v>
      </c>
      <c r="B28" s="24" t="s">
        <v>40</v>
      </c>
      <c r="C28" s="24">
        <v>34</v>
      </c>
      <c r="D28" s="24" t="s">
        <v>106</v>
      </c>
      <c r="E28" s="34" t="s">
        <v>101</v>
      </c>
      <c r="F28" s="46" t="s">
        <v>107</v>
      </c>
      <c r="G28" s="52" t="s">
        <v>108</v>
      </c>
      <c r="H28" s="34">
        <v>158292.35999999999</v>
      </c>
      <c r="I28" s="86">
        <v>47</v>
      </c>
      <c r="J28" s="86"/>
      <c r="K28" s="87"/>
      <c r="L28" s="88">
        <f t="shared" si="320"/>
        <v>7439740.9199999999</v>
      </c>
      <c r="M28" s="86">
        <v>116</v>
      </c>
      <c r="N28" s="33"/>
      <c r="O28" s="24"/>
      <c r="P28" s="34">
        <f t="shared" si="360"/>
        <v>18361913.760000002</v>
      </c>
      <c r="Q28" s="33">
        <f t="shared" si="361"/>
        <v>163</v>
      </c>
      <c r="R28" s="33">
        <f t="shared" si="362"/>
        <v>0</v>
      </c>
      <c r="S28" s="24"/>
      <c r="T28" s="34">
        <f t="shared" si="363"/>
        <v>25801654.68</v>
      </c>
      <c r="U28" s="33">
        <f>ROUND($I$28/12,0)</f>
        <v>4</v>
      </c>
      <c r="V28" s="33">
        <f>ROUND(U28*($J$28/$I$28),0)</f>
        <v>0</v>
      </c>
      <c r="W28" s="33"/>
      <c r="X28" s="24"/>
      <c r="Y28" s="34">
        <f>ROUND(U28*$H$28,2)</f>
        <v>633169.43999999994</v>
      </c>
      <c r="Z28" s="34"/>
      <c r="AA28" s="34"/>
      <c r="AB28" s="33">
        <f>ROUND($M$28/12,0)</f>
        <v>10</v>
      </c>
      <c r="AC28" s="33">
        <f>ROUND(AB28*($N$28/$M$28),0)</f>
        <v>0</v>
      </c>
      <c r="AD28" s="33"/>
      <c r="AE28" s="24"/>
      <c r="AF28" s="34">
        <f>ROUND(AB28*$H$28,2)</f>
        <v>1582923.6</v>
      </c>
      <c r="AG28" s="34"/>
      <c r="AH28" s="34"/>
      <c r="AI28" s="33">
        <f t="shared" si="364"/>
        <v>14</v>
      </c>
      <c r="AJ28" s="33">
        <f t="shared" si="365"/>
        <v>0</v>
      </c>
      <c r="AK28" s="33"/>
      <c r="AL28" s="24"/>
      <c r="AM28" s="34">
        <f t="shared" si="366"/>
        <v>2216093.04</v>
      </c>
      <c r="AN28" s="34"/>
      <c r="AO28" s="34"/>
      <c r="AP28" s="33">
        <f>ROUND($I$28/12,0)</f>
        <v>4</v>
      </c>
      <c r="AQ28" s="33">
        <f>ROUND(AP28*($J$28/$I$28),0)</f>
        <v>0</v>
      </c>
      <c r="AR28" s="33"/>
      <c r="AS28" s="24"/>
      <c r="AT28" s="34">
        <f>ROUND(AP28*$H$28,2)</f>
        <v>633169.43999999994</v>
      </c>
      <c r="AU28" s="34"/>
      <c r="AV28" s="34"/>
      <c r="AW28" s="33">
        <f>ROUND($M$28/12,0)</f>
        <v>10</v>
      </c>
      <c r="AX28" s="33">
        <f>ROUND(AW28*($N$28/$M$28),0)</f>
        <v>0</v>
      </c>
      <c r="AY28" s="33"/>
      <c r="AZ28" s="24"/>
      <c r="BA28" s="34">
        <f>ROUND(AW28*$H$28,2)</f>
        <v>1582923.6</v>
      </c>
      <c r="BB28" s="34"/>
      <c r="BC28" s="34"/>
      <c r="BD28" s="33">
        <f t="shared" si="367"/>
        <v>14</v>
      </c>
      <c r="BE28" s="33">
        <f t="shared" si="368"/>
        <v>0</v>
      </c>
      <c r="BF28" s="33"/>
      <c r="BG28" s="24"/>
      <c r="BH28" s="34">
        <f t="shared" si="369"/>
        <v>2216093.04</v>
      </c>
      <c r="BI28" s="34"/>
      <c r="BJ28" s="34"/>
      <c r="BK28" s="33">
        <f>ROUND($I$28/12,0)</f>
        <v>4</v>
      </c>
      <c r="BL28" s="33">
        <f>ROUND(BK28*($J$28/$I$28),0)</f>
        <v>0</v>
      </c>
      <c r="BM28" s="33"/>
      <c r="BN28" s="24"/>
      <c r="BO28" s="34">
        <f>ROUND(BK28*$H$28,2)</f>
        <v>633169.43999999994</v>
      </c>
      <c r="BP28" s="34"/>
      <c r="BQ28" s="34"/>
      <c r="BR28" s="33">
        <f>ROUND($M$28/12,0)</f>
        <v>10</v>
      </c>
      <c r="BS28" s="33">
        <f>ROUND(BR28*($N$28/$M$28),0)</f>
        <v>0</v>
      </c>
      <c r="BT28" s="33"/>
      <c r="BU28" s="24"/>
      <c r="BV28" s="34">
        <f>ROUND(BR28*$H$28,2)</f>
        <v>1582923.6</v>
      </c>
      <c r="BW28" s="34"/>
      <c r="BX28" s="34"/>
      <c r="BY28" s="33">
        <f t="shared" si="370"/>
        <v>14</v>
      </c>
      <c r="BZ28" s="33">
        <f t="shared" si="371"/>
        <v>0</v>
      </c>
      <c r="CA28" s="33"/>
      <c r="CB28" s="24"/>
      <c r="CC28" s="34">
        <f t="shared" si="372"/>
        <v>2216093.04</v>
      </c>
      <c r="CD28" s="34"/>
      <c r="CE28" s="34"/>
      <c r="CF28" s="33">
        <f>ROUND($I$28/12,0)</f>
        <v>4</v>
      </c>
      <c r="CG28" s="33">
        <f>ROUND(CF28*($J$28/$I$28),0)</f>
        <v>0</v>
      </c>
      <c r="CH28" s="33"/>
      <c r="CI28" s="24"/>
      <c r="CJ28" s="34">
        <f>ROUND(CF28*$H$28,2)</f>
        <v>633169.43999999994</v>
      </c>
      <c r="CK28" s="34"/>
      <c r="CL28" s="34"/>
      <c r="CM28" s="33">
        <f>ROUND($M$28/12,0)</f>
        <v>10</v>
      </c>
      <c r="CN28" s="33">
        <f>ROUND(CM28*($N$28/$M$28),0)</f>
        <v>0</v>
      </c>
      <c r="CO28" s="33"/>
      <c r="CP28" s="24"/>
      <c r="CQ28" s="34">
        <f>ROUND(CM28*$H$28,2)</f>
        <v>1582923.6</v>
      </c>
      <c r="CR28" s="34"/>
      <c r="CS28" s="34"/>
      <c r="CT28" s="33">
        <f t="shared" si="373"/>
        <v>14</v>
      </c>
      <c r="CU28" s="33">
        <f t="shared" si="374"/>
        <v>0</v>
      </c>
      <c r="CV28" s="33"/>
      <c r="CW28" s="24"/>
      <c r="CX28" s="34">
        <f t="shared" si="375"/>
        <v>2216093.04</v>
      </c>
      <c r="CY28" s="34"/>
      <c r="CZ28" s="34"/>
      <c r="DA28" s="33">
        <f>ROUND($I$28/12,0)</f>
        <v>4</v>
      </c>
      <c r="DB28" s="33">
        <f>ROUND(DA28*($J$28/$I$28),0)</f>
        <v>0</v>
      </c>
      <c r="DC28" s="33"/>
      <c r="DD28" s="24"/>
      <c r="DE28" s="34">
        <f>ROUND(DA28*$H$28,2)</f>
        <v>633169.43999999994</v>
      </c>
      <c r="DF28" s="34"/>
      <c r="DG28" s="34"/>
      <c r="DH28" s="33">
        <f>ROUND($M$28/12,0)</f>
        <v>10</v>
      </c>
      <c r="DI28" s="33">
        <f>ROUND(DH28*($N$28/$M$28),0)</f>
        <v>0</v>
      </c>
      <c r="DJ28" s="33"/>
      <c r="DK28" s="24"/>
      <c r="DL28" s="34">
        <f>ROUND(DH28*$H$28,2)</f>
        <v>1582923.6</v>
      </c>
      <c r="DM28" s="34"/>
      <c r="DN28" s="34"/>
      <c r="DO28" s="33">
        <f t="shared" si="376"/>
        <v>14</v>
      </c>
      <c r="DP28" s="33">
        <f t="shared" si="377"/>
        <v>0</v>
      </c>
      <c r="DQ28" s="33"/>
      <c r="DR28" s="24"/>
      <c r="DS28" s="34">
        <f t="shared" si="378"/>
        <v>2216093.04</v>
      </c>
      <c r="DT28" s="34"/>
      <c r="DU28" s="34"/>
      <c r="DV28" s="33">
        <f>ROUND($I$28/12,0)</f>
        <v>4</v>
      </c>
      <c r="DW28" s="33">
        <f>ROUND(DV28*($J$28/$I$28),0)</f>
        <v>0</v>
      </c>
      <c r="DX28" s="33"/>
      <c r="DY28" s="24"/>
      <c r="DZ28" s="34">
        <f>ROUND(DV28*$H$28,2)</f>
        <v>633169.43999999994</v>
      </c>
      <c r="EA28" s="34"/>
      <c r="EB28" s="34"/>
      <c r="EC28" s="33">
        <f>ROUND($M$28/12,0)</f>
        <v>10</v>
      </c>
      <c r="ED28" s="33">
        <f>ROUND(EC28*($N$28/$M$28),0)</f>
        <v>0</v>
      </c>
      <c r="EE28" s="33"/>
      <c r="EF28" s="24"/>
      <c r="EG28" s="34">
        <f>ROUND(EC28*$H$28,2)</f>
        <v>1582923.6</v>
      </c>
      <c r="EH28" s="34"/>
      <c r="EI28" s="34"/>
      <c r="EJ28" s="33">
        <f t="shared" si="379"/>
        <v>14</v>
      </c>
      <c r="EK28" s="33">
        <f t="shared" si="380"/>
        <v>0</v>
      </c>
      <c r="EL28" s="33"/>
      <c r="EM28" s="24"/>
      <c r="EN28" s="34">
        <f t="shared" si="381"/>
        <v>2216093.04</v>
      </c>
      <c r="EO28" s="34"/>
      <c r="EP28" s="34"/>
      <c r="EQ28" s="33">
        <f>ROUND($I$28/12,0)</f>
        <v>4</v>
      </c>
      <c r="ER28" s="33">
        <f>ROUND(EQ28*($J$28/$I$28),0)</f>
        <v>0</v>
      </c>
      <c r="ES28" s="33"/>
      <c r="ET28" s="24"/>
      <c r="EU28" s="34">
        <f>ROUND(EQ28*$H$28,2)</f>
        <v>633169.43999999994</v>
      </c>
      <c r="EV28" s="34"/>
      <c r="EW28" s="34"/>
      <c r="EX28" s="33">
        <f>ROUND($M$28/12,0)</f>
        <v>10</v>
      </c>
      <c r="EY28" s="33">
        <f>ROUND(EX28*($N$28/$M$28),0)</f>
        <v>0</v>
      </c>
      <c r="EZ28" s="33"/>
      <c r="FA28" s="24"/>
      <c r="FB28" s="34">
        <f>ROUND(EX28*$H$28,2)</f>
        <v>1582923.6</v>
      </c>
      <c r="FC28" s="34"/>
      <c r="FD28" s="34"/>
      <c r="FE28" s="33">
        <f t="shared" si="382"/>
        <v>14</v>
      </c>
      <c r="FF28" s="33">
        <f t="shared" si="383"/>
        <v>0</v>
      </c>
      <c r="FG28" s="33"/>
      <c r="FH28" s="24"/>
      <c r="FI28" s="34">
        <f t="shared" si="384"/>
        <v>2216093.04</v>
      </c>
      <c r="FJ28" s="34"/>
      <c r="FK28" s="34"/>
      <c r="FL28" s="33">
        <f>ROUND($I$28/12,0)</f>
        <v>4</v>
      </c>
      <c r="FM28" s="33">
        <f>ROUND(FL28*($J$28/$I$28),0)</f>
        <v>0</v>
      </c>
      <c r="FN28" s="33"/>
      <c r="FO28" s="24"/>
      <c r="FP28" s="34">
        <f>ROUND(FL28*$H$28,2)</f>
        <v>633169.43999999994</v>
      </c>
      <c r="FQ28" s="34"/>
      <c r="FR28" s="34"/>
      <c r="FS28" s="33">
        <f>ROUND($M$28/12,0)</f>
        <v>10</v>
      </c>
      <c r="FT28" s="33">
        <f>ROUND(FS28*($N$28/$M$28),0)</f>
        <v>0</v>
      </c>
      <c r="FU28" s="33"/>
      <c r="FV28" s="24"/>
      <c r="FW28" s="34">
        <f>ROUND(FS28*$H$28,2)</f>
        <v>1582923.6</v>
      </c>
      <c r="FX28" s="34"/>
      <c r="FY28" s="34"/>
      <c r="FZ28" s="33">
        <f t="shared" si="385"/>
        <v>14</v>
      </c>
      <c r="GA28" s="33">
        <f t="shared" si="386"/>
        <v>0</v>
      </c>
      <c r="GB28" s="33"/>
      <c r="GC28" s="24"/>
      <c r="GD28" s="34">
        <f t="shared" si="387"/>
        <v>2216093.04</v>
      </c>
      <c r="GE28" s="34"/>
      <c r="GF28" s="34"/>
      <c r="GG28" s="33">
        <f>ROUND($I$28/12,0)</f>
        <v>4</v>
      </c>
      <c r="GH28" s="33">
        <f>ROUND(GG28*($J$28/$I$28),0)</f>
        <v>0</v>
      </c>
      <c r="GI28" s="33"/>
      <c r="GJ28" s="24"/>
      <c r="GK28" s="34">
        <f>ROUND(GG28*$H$28,2)</f>
        <v>633169.43999999994</v>
      </c>
      <c r="GL28" s="34"/>
      <c r="GM28" s="34"/>
      <c r="GN28" s="33">
        <f>ROUND($M$28/12,0)</f>
        <v>10</v>
      </c>
      <c r="GO28" s="33">
        <f>ROUND(GN28*($N$28/$M$28),0)</f>
        <v>0</v>
      </c>
      <c r="GP28" s="33"/>
      <c r="GQ28" s="24"/>
      <c r="GR28" s="34">
        <f>ROUND(GN28*$H$28,2)</f>
        <v>1582923.6</v>
      </c>
      <c r="GS28" s="34"/>
      <c r="GT28" s="34"/>
      <c r="GU28" s="33">
        <f t="shared" si="388"/>
        <v>14</v>
      </c>
      <c r="GV28" s="33">
        <f t="shared" si="389"/>
        <v>0</v>
      </c>
      <c r="GW28" s="33"/>
      <c r="GX28" s="24"/>
      <c r="GY28" s="34">
        <f t="shared" si="390"/>
        <v>2216093.04</v>
      </c>
      <c r="GZ28" s="34"/>
      <c r="HA28" s="34"/>
      <c r="HB28" s="33">
        <f>ROUND($I$28/12,0)</f>
        <v>4</v>
      </c>
      <c r="HC28" s="33">
        <f>ROUND(HB28*($J$28/$I$28),0)</f>
        <v>0</v>
      </c>
      <c r="HD28" s="33"/>
      <c r="HE28" s="24"/>
      <c r="HF28" s="34">
        <f>ROUND(HB28*$H$28,2)</f>
        <v>633169.43999999994</v>
      </c>
      <c r="HG28" s="34"/>
      <c r="HH28" s="34"/>
      <c r="HI28" s="33">
        <f>ROUND($M$28/12,0)</f>
        <v>10</v>
      </c>
      <c r="HJ28" s="33">
        <f>ROUND(HI28*($N$28/$M$28),0)</f>
        <v>0</v>
      </c>
      <c r="HK28" s="33"/>
      <c r="HL28" s="24"/>
      <c r="HM28" s="34">
        <f>ROUND(HI28*$H$28,2)</f>
        <v>1582923.6</v>
      </c>
      <c r="HN28" s="34"/>
      <c r="HO28" s="34"/>
      <c r="HP28" s="33">
        <f t="shared" si="391"/>
        <v>14</v>
      </c>
      <c r="HQ28" s="33">
        <f t="shared" si="392"/>
        <v>0</v>
      </c>
      <c r="HR28" s="33"/>
      <c r="HS28" s="24"/>
      <c r="HT28" s="34">
        <f t="shared" si="393"/>
        <v>2216093.04</v>
      </c>
      <c r="HU28" s="34"/>
      <c r="HV28" s="34"/>
      <c r="HW28" s="33">
        <f>ROUND($I$28/12,0)</f>
        <v>4</v>
      </c>
      <c r="HX28" s="33">
        <f>ROUND(HW28*($J$28/$I$28),0)</f>
        <v>0</v>
      </c>
      <c r="HY28" s="33"/>
      <c r="HZ28" s="24"/>
      <c r="IA28" s="34">
        <f>ROUND(HW28*$H$28,2)</f>
        <v>633169.43999999994</v>
      </c>
      <c r="IB28" s="34"/>
      <c r="IC28" s="34"/>
      <c r="ID28" s="33">
        <f>ROUND($M$28/12,0)</f>
        <v>10</v>
      </c>
      <c r="IE28" s="33">
        <f>ROUND(ID28*($N$28/$M$28),0)</f>
        <v>0</v>
      </c>
      <c r="IF28" s="33"/>
      <c r="IG28" s="24"/>
      <c r="IH28" s="34">
        <f>ROUND(ID28*$H$28,2)</f>
        <v>1582923.6</v>
      </c>
      <c r="II28" s="34"/>
      <c r="IJ28" s="34"/>
      <c r="IK28" s="33">
        <f t="shared" si="394"/>
        <v>14</v>
      </c>
      <c r="IL28" s="33">
        <f t="shared" si="395"/>
        <v>0</v>
      </c>
      <c r="IM28" s="33"/>
      <c r="IN28" s="24"/>
      <c r="IO28" s="34">
        <f t="shared" si="396"/>
        <v>2216093.04</v>
      </c>
      <c r="IP28" s="34"/>
      <c r="IQ28" s="34"/>
      <c r="IR28" s="33">
        <f>ROUND($I$28/12,0)-1</f>
        <v>3</v>
      </c>
      <c r="IS28" s="33">
        <f>ROUND(IR28*($J$28/$I$28),0)</f>
        <v>0</v>
      </c>
      <c r="IT28" s="33"/>
      <c r="IU28" s="24"/>
      <c r="IV28" s="34">
        <f>ROUND(IR28*$H$28,2)</f>
        <v>474877.08</v>
      </c>
      <c r="IW28" s="34"/>
      <c r="IX28" s="34"/>
      <c r="IY28" s="33">
        <f>ROUND($M$28/12,0)-4</f>
        <v>6</v>
      </c>
      <c r="IZ28" s="33">
        <f>ROUND(IY28*($N$28/$M$28),0)</f>
        <v>0</v>
      </c>
      <c r="JA28" s="33"/>
      <c r="JB28" s="24"/>
      <c r="JC28" s="34">
        <f>ROUND(IY28*$H$28,2)</f>
        <v>949754.16</v>
      </c>
      <c r="JD28" s="33">
        <f t="shared" si="397"/>
        <v>9</v>
      </c>
      <c r="JE28" s="33">
        <f t="shared" si="398"/>
        <v>0</v>
      </c>
      <c r="JF28" s="33"/>
      <c r="JG28" s="24"/>
      <c r="JH28" s="34">
        <f t="shared" si="399"/>
        <v>1424631.24</v>
      </c>
      <c r="JI28" s="33">
        <f t="shared" si="400"/>
        <v>47</v>
      </c>
      <c r="JJ28" s="33">
        <f t="shared" si="401"/>
        <v>0</v>
      </c>
      <c r="JK28" s="33"/>
      <c r="JL28" s="34">
        <f t="shared" si="402"/>
        <v>7439740.9199999981</v>
      </c>
      <c r="JM28" s="33">
        <f t="shared" si="403"/>
        <v>116</v>
      </c>
      <c r="JN28" s="33">
        <f t="shared" si="404"/>
        <v>0</v>
      </c>
      <c r="JO28" s="33"/>
      <c r="JP28" s="34">
        <f t="shared" si="405"/>
        <v>18361913.759999998</v>
      </c>
      <c r="JQ28" s="33">
        <f t="shared" si="406"/>
        <v>163</v>
      </c>
      <c r="JR28" s="33">
        <f t="shared" si="407"/>
        <v>0</v>
      </c>
      <c r="JS28" s="24"/>
      <c r="JT28" s="34">
        <f t="shared" si="408"/>
        <v>25801654.679999996</v>
      </c>
      <c r="JV28" s="73">
        <f t="shared" si="83"/>
        <v>0</v>
      </c>
      <c r="JW28" s="73">
        <f t="shared" si="84"/>
        <v>0</v>
      </c>
      <c r="JX28" s="73">
        <f t="shared" si="85"/>
        <v>0</v>
      </c>
      <c r="JY28" s="80">
        <f t="shared" si="86"/>
        <v>0</v>
      </c>
      <c r="JZ28" s="73">
        <f t="shared" si="87"/>
        <v>0</v>
      </c>
      <c r="KA28" s="73">
        <f t="shared" si="88"/>
        <v>0</v>
      </c>
      <c r="KB28" s="73">
        <f t="shared" si="89"/>
        <v>0</v>
      </c>
      <c r="KC28" s="73">
        <f t="shared" si="90"/>
        <v>0</v>
      </c>
      <c r="KD28" s="73">
        <f t="shared" si="91"/>
        <v>0</v>
      </c>
      <c r="KE28" s="73">
        <f t="shared" si="92"/>
        <v>0</v>
      </c>
      <c r="KF28" s="73">
        <f t="shared" si="93"/>
        <v>0</v>
      </c>
      <c r="KG28" s="73">
        <f t="shared" si="94"/>
        <v>0</v>
      </c>
    </row>
    <row r="29" spans="1:293" ht="20.25" hidden="1" customHeight="1">
      <c r="A29" s="24">
        <v>110010</v>
      </c>
      <c r="B29" s="24" t="s">
        <v>40</v>
      </c>
      <c r="C29" s="24">
        <v>35</v>
      </c>
      <c r="D29" s="24">
        <v>0</v>
      </c>
      <c r="E29" s="34" t="s">
        <v>101</v>
      </c>
      <c r="F29" s="46" t="s">
        <v>109</v>
      </c>
      <c r="G29" s="52" t="s">
        <v>108</v>
      </c>
      <c r="H29" s="34">
        <v>217651.85</v>
      </c>
      <c r="I29" s="86">
        <v>9</v>
      </c>
      <c r="J29" s="86"/>
      <c r="K29" s="87"/>
      <c r="L29" s="88">
        <f t="shared" si="320"/>
        <v>1958866.65</v>
      </c>
      <c r="M29" s="86">
        <v>21</v>
      </c>
      <c r="N29" s="33"/>
      <c r="O29" s="24"/>
      <c r="P29" s="34">
        <f t="shared" si="360"/>
        <v>4570688.8499999996</v>
      </c>
      <c r="Q29" s="33">
        <f t="shared" si="361"/>
        <v>30</v>
      </c>
      <c r="R29" s="33">
        <f t="shared" si="362"/>
        <v>0</v>
      </c>
      <c r="S29" s="24"/>
      <c r="T29" s="34">
        <f t="shared" si="363"/>
        <v>6529555.5</v>
      </c>
      <c r="U29" s="33">
        <f>ROUND($I$29/12,0)</f>
        <v>1</v>
      </c>
      <c r="V29" s="33">
        <f>ROUND(U29*($J$29/$I$29),0)</f>
        <v>0</v>
      </c>
      <c r="W29" s="33"/>
      <c r="X29" s="24"/>
      <c r="Y29" s="34">
        <f>ROUND(U29*$H$29,2)</f>
        <v>217651.85</v>
      </c>
      <c r="Z29" s="34"/>
      <c r="AA29" s="34"/>
      <c r="AB29" s="33">
        <f>ROUND($M$29/12,0)+1</f>
        <v>3</v>
      </c>
      <c r="AC29" s="33">
        <f>ROUND(AB29*($N$29/$M$29),0)</f>
        <v>0</v>
      </c>
      <c r="AD29" s="33"/>
      <c r="AE29" s="24"/>
      <c r="AF29" s="34">
        <f>ROUND(AB29*$H$29,2)</f>
        <v>652955.55000000005</v>
      </c>
      <c r="AG29" s="34"/>
      <c r="AH29" s="34"/>
      <c r="AI29" s="33">
        <f t="shared" si="364"/>
        <v>4</v>
      </c>
      <c r="AJ29" s="33">
        <f t="shared" si="365"/>
        <v>0</v>
      </c>
      <c r="AK29" s="33"/>
      <c r="AL29" s="24"/>
      <c r="AM29" s="34">
        <f t="shared" si="366"/>
        <v>870607.4</v>
      </c>
      <c r="AN29" s="34"/>
      <c r="AO29" s="34"/>
      <c r="AP29" s="33">
        <f>ROUND($I$29/12,0)</f>
        <v>1</v>
      </c>
      <c r="AQ29" s="33">
        <f>ROUND(AP29*($J$29/$I$29),0)</f>
        <v>0</v>
      </c>
      <c r="AR29" s="33"/>
      <c r="AS29" s="24"/>
      <c r="AT29" s="34">
        <f>ROUND(AP29*$H$29,2)</f>
        <v>217651.85</v>
      </c>
      <c r="AU29" s="34"/>
      <c r="AV29" s="34"/>
      <c r="AW29" s="33">
        <f>ROUND($M$29/12,0)+1</f>
        <v>3</v>
      </c>
      <c r="AX29" s="33">
        <f>ROUND(AW29*($N$29/$M$29),0)</f>
        <v>0</v>
      </c>
      <c r="AY29" s="33"/>
      <c r="AZ29" s="24"/>
      <c r="BA29" s="34">
        <f>ROUND(AW29*$H$29,2)</f>
        <v>652955.55000000005</v>
      </c>
      <c r="BB29" s="34"/>
      <c r="BC29" s="34"/>
      <c r="BD29" s="33">
        <f t="shared" si="367"/>
        <v>4</v>
      </c>
      <c r="BE29" s="33">
        <f t="shared" si="368"/>
        <v>0</v>
      </c>
      <c r="BF29" s="33"/>
      <c r="BG29" s="24"/>
      <c r="BH29" s="34">
        <f t="shared" si="369"/>
        <v>870607.4</v>
      </c>
      <c r="BI29" s="34"/>
      <c r="BJ29" s="34"/>
      <c r="BK29" s="33">
        <f>ROUND($I$29/12,0)</f>
        <v>1</v>
      </c>
      <c r="BL29" s="33">
        <f>ROUND(BK29*($J$29/$I$29),0)</f>
        <v>0</v>
      </c>
      <c r="BM29" s="33"/>
      <c r="BN29" s="24"/>
      <c r="BO29" s="34">
        <f>ROUND(BK29*$H$29,2)</f>
        <v>217651.85</v>
      </c>
      <c r="BP29" s="34"/>
      <c r="BQ29" s="34"/>
      <c r="BR29" s="33">
        <f>ROUND($M$29/12,0)+1</f>
        <v>3</v>
      </c>
      <c r="BS29" s="33">
        <f>ROUND(BR29*($N$29/$M$29),0)</f>
        <v>0</v>
      </c>
      <c r="BT29" s="33"/>
      <c r="BU29" s="24"/>
      <c r="BV29" s="34">
        <f>ROUND(BR29*$H$29,2)</f>
        <v>652955.55000000005</v>
      </c>
      <c r="BW29" s="34"/>
      <c r="BX29" s="34"/>
      <c r="BY29" s="33">
        <f t="shared" si="370"/>
        <v>4</v>
      </c>
      <c r="BZ29" s="33">
        <f t="shared" si="371"/>
        <v>0</v>
      </c>
      <c r="CA29" s="33"/>
      <c r="CB29" s="24"/>
      <c r="CC29" s="34">
        <f t="shared" si="372"/>
        <v>870607.4</v>
      </c>
      <c r="CD29" s="34"/>
      <c r="CE29" s="34"/>
      <c r="CF29" s="33">
        <f>ROUND($I$29/12,0)</f>
        <v>1</v>
      </c>
      <c r="CG29" s="33">
        <f>ROUND(CF29*($J$29/$I$29),0)</f>
        <v>0</v>
      </c>
      <c r="CH29" s="33"/>
      <c r="CI29" s="24"/>
      <c r="CJ29" s="34">
        <f>ROUND(CF29*$H$29,2)</f>
        <v>217651.85</v>
      </c>
      <c r="CK29" s="34"/>
      <c r="CL29" s="34"/>
      <c r="CM29" s="33">
        <f>ROUND($M$29/12,0)</f>
        <v>2</v>
      </c>
      <c r="CN29" s="33">
        <f>ROUND(CM29*($N$29/$M$29),0)</f>
        <v>0</v>
      </c>
      <c r="CO29" s="33"/>
      <c r="CP29" s="24"/>
      <c r="CQ29" s="34">
        <f>ROUND(CM29*$H$29,2)</f>
        <v>435303.7</v>
      </c>
      <c r="CR29" s="34"/>
      <c r="CS29" s="34"/>
      <c r="CT29" s="33">
        <f t="shared" si="373"/>
        <v>3</v>
      </c>
      <c r="CU29" s="33">
        <f t="shared" si="374"/>
        <v>0</v>
      </c>
      <c r="CV29" s="33"/>
      <c r="CW29" s="24"/>
      <c r="CX29" s="34">
        <f t="shared" si="375"/>
        <v>652955.55000000005</v>
      </c>
      <c r="CY29" s="34"/>
      <c r="CZ29" s="34"/>
      <c r="DA29" s="33">
        <f>ROUND($I$29/12,0)</f>
        <v>1</v>
      </c>
      <c r="DB29" s="33">
        <f>ROUND(DA29*($J$29/$I$29),0)</f>
        <v>0</v>
      </c>
      <c r="DC29" s="33"/>
      <c r="DD29" s="24"/>
      <c r="DE29" s="34">
        <f>ROUND(DA29*$H$29,2)</f>
        <v>217651.85</v>
      </c>
      <c r="DF29" s="34"/>
      <c r="DG29" s="34"/>
      <c r="DH29" s="33">
        <f>ROUND($M$29/12,0)</f>
        <v>2</v>
      </c>
      <c r="DI29" s="33">
        <f>ROUND(DH29*($N$29/$M$29),0)</f>
        <v>0</v>
      </c>
      <c r="DJ29" s="33"/>
      <c r="DK29" s="24"/>
      <c r="DL29" s="34">
        <f>ROUND(DH29*$H$29,2)</f>
        <v>435303.7</v>
      </c>
      <c r="DM29" s="34"/>
      <c r="DN29" s="34"/>
      <c r="DO29" s="33">
        <f t="shared" si="376"/>
        <v>3</v>
      </c>
      <c r="DP29" s="33">
        <f t="shared" si="377"/>
        <v>0</v>
      </c>
      <c r="DQ29" s="33"/>
      <c r="DR29" s="24"/>
      <c r="DS29" s="34">
        <f t="shared" si="378"/>
        <v>652955.55000000005</v>
      </c>
      <c r="DT29" s="34"/>
      <c r="DU29" s="34"/>
      <c r="DV29" s="33">
        <f>ROUND($I$29/12,0)</f>
        <v>1</v>
      </c>
      <c r="DW29" s="33">
        <f>ROUND(DV29*($J$29/$I$29),0)</f>
        <v>0</v>
      </c>
      <c r="DX29" s="33"/>
      <c r="DY29" s="24"/>
      <c r="DZ29" s="34">
        <f>ROUND(DV29*$H$29,2)</f>
        <v>217651.85</v>
      </c>
      <c r="EA29" s="34"/>
      <c r="EB29" s="34"/>
      <c r="EC29" s="33">
        <f>ROUND($M$29/12,0)</f>
        <v>2</v>
      </c>
      <c r="ED29" s="33">
        <f>ROUND(EC29*($N$29/$M$29),0)</f>
        <v>0</v>
      </c>
      <c r="EE29" s="33"/>
      <c r="EF29" s="24"/>
      <c r="EG29" s="34">
        <f>ROUND(EC29*$H$29,2)</f>
        <v>435303.7</v>
      </c>
      <c r="EH29" s="34"/>
      <c r="EI29" s="34"/>
      <c r="EJ29" s="33">
        <f t="shared" si="379"/>
        <v>3</v>
      </c>
      <c r="EK29" s="33">
        <f t="shared" si="380"/>
        <v>0</v>
      </c>
      <c r="EL29" s="33"/>
      <c r="EM29" s="24"/>
      <c r="EN29" s="34">
        <f t="shared" si="381"/>
        <v>652955.55000000005</v>
      </c>
      <c r="EO29" s="34"/>
      <c r="EP29" s="34"/>
      <c r="EQ29" s="33">
        <f>ROUND($I$29/12,0)</f>
        <v>1</v>
      </c>
      <c r="ER29" s="33">
        <f>ROUND(EQ29*($J$29/$I$29),0)</f>
        <v>0</v>
      </c>
      <c r="ES29" s="33"/>
      <c r="ET29" s="24"/>
      <c r="EU29" s="34">
        <f>ROUND(EQ29*$H$29,2)</f>
        <v>217651.85</v>
      </c>
      <c r="EV29" s="34"/>
      <c r="EW29" s="34"/>
      <c r="EX29" s="33">
        <f>ROUND($M$29/12,0)</f>
        <v>2</v>
      </c>
      <c r="EY29" s="33">
        <f>ROUND(EX29*($N$29/$M$29),0)</f>
        <v>0</v>
      </c>
      <c r="EZ29" s="33"/>
      <c r="FA29" s="24"/>
      <c r="FB29" s="34">
        <f>ROUND(EX29*$H$29,2)</f>
        <v>435303.7</v>
      </c>
      <c r="FC29" s="34"/>
      <c r="FD29" s="34"/>
      <c r="FE29" s="33">
        <f t="shared" si="382"/>
        <v>3</v>
      </c>
      <c r="FF29" s="33">
        <f t="shared" si="383"/>
        <v>0</v>
      </c>
      <c r="FG29" s="33"/>
      <c r="FH29" s="24"/>
      <c r="FI29" s="34">
        <f t="shared" si="384"/>
        <v>652955.55000000005</v>
      </c>
      <c r="FJ29" s="34"/>
      <c r="FK29" s="34"/>
      <c r="FL29" s="33">
        <f>ROUND($I$29/12,0)</f>
        <v>1</v>
      </c>
      <c r="FM29" s="33">
        <f>ROUND(FL29*($J$29/$I$29),0)</f>
        <v>0</v>
      </c>
      <c r="FN29" s="33"/>
      <c r="FO29" s="24"/>
      <c r="FP29" s="34">
        <f>ROUND(FL29*$H$29,2)</f>
        <v>217651.85</v>
      </c>
      <c r="FQ29" s="34"/>
      <c r="FR29" s="34"/>
      <c r="FS29" s="33">
        <f>ROUND($M$29/12,0)-1</f>
        <v>1</v>
      </c>
      <c r="FT29" s="33">
        <f>ROUND(FS29*($N$29/$M$29),0)</f>
        <v>0</v>
      </c>
      <c r="FU29" s="33"/>
      <c r="FV29" s="24"/>
      <c r="FW29" s="34">
        <f>ROUND(FS29*$H$29,2)</f>
        <v>217651.85</v>
      </c>
      <c r="FX29" s="34"/>
      <c r="FY29" s="34"/>
      <c r="FZ29" s="33">
        <f t="shared" si="385"/>
        <v>2</v>
      </c>
      <c r="GA29" s="33">
        <f t="shared" si="386"/>
        <v>0</v>
      </c>
      <c r="GB29" s="33"/>
      <c r="GC29" s="24"/>
      <c r="GD29" s="34">
        <f t="shared" si="387"/>
        <v>435303.7</v>
      </c>
      <c r="GE29" s="34"/>
      <c r="GF29" s="34"/>
      <c r="GG29" s="33">
        <f>ROUND($I$29/12,0)</f>
        <v>1</v>
      </c>
      <c r="GH29" s="33">
        <f>ROUND(GG29*($J$29/$I$29),0)</f>
        <v>0</v>
      </c>
      <c r="GI29" s="33"/>
      <c r="GJ29" s="24"/>
      <c r="GK29" s="34">
        <f>ROUND(GG29*$H$29,2)</f>
        <v>217651.85</v>
      </c>
      <c r="GL29" s="34"/>
      <c r="GM29" s="34"/>
      <c r="GN29" s="33">
        <f>ROUND($M$29/12,0)-1</f>
        <v>1</v>
      </c>
      <c r="GO29" s="33">
        <f>ROUND(GN29*($N$29/$M$29),0)</f>
        <v>0</v>
      </c>
      <c r="GP29" s="33"/>
      <c r="GQ29" s="24"/>
      <c r="GR29" s="34">
        <f>ROUND(GN29*$H$29,2)</f>
        <v>217651.85</v>
      </c>
      <c r="GS29" s="34"/>
      <c r="GT29" s="34"/>
      <c r="GU29" s="33">
        <f t="shared" si="388"/>
        <v>2</v>
      </c>
      <c r="GV29" s="33">
        <f t="shared" si="389"/>
        <v>0</v>
      </c>
      <c r="GW29" s="33"/>
      <c r="GX29" s="24"/>
      <c r="GY29" s="34">
        <f t="shared" si="390"/>
        <v>435303.7</v>
      </c>
      <c r="GZ29" s="34"/>
      <c r="HA29" s="34"/>
      <c r="HB29" s="33"/>
      <c r="HC29" s="33">
        <f>ROUND(HB29*($J$29/$I$29),0)</f>
        <v>0</v>
      </c>
      <c r="HD29" s="33"/>
      <c r="HE29" s="24"/>
      <c r="HF29" s="34">
        <f>ROUND(HB29*$H$29,2)</f>
        <v>0</v>
      </c>
      <c r="HG29" s="34"/>
      <c r="HH29" s="34"/>
      <c r="HI29" s="33">
        <f>ROUND($M$29/12,0)-1</f>
        <v>1</v>
      </c>
      <c r="HJ29" s="33">
        <f>ROUND(HI29*($N$29/$M$29),0)</f>
        <v>0</v>
      </c>
      <c r="HK29" s="33"/>
      <c r="HL29" s="24"/>
      <c r="HM29" s="34">
        <f>ROUND(HI29*$H$29,2)</f>
        <v>217651.85</v>
      </c>
      <c r="HN29" s="34"/>
      <c r="HO29" s="34"/>
      <c r="HP29" s="33">
        <f t="shared" si="391"/>
        <v>1</v>
      </c>
      <c r="HQ29" s="33">
        <f t="shared" si="392"/>
        <v>0</v>
      </c>
      <c r="HR29" s="33"/>
      <c r="HS29" s="24"/>
      <c r="HT29" s="34">
        <f t="shared" si="393"/>
        <v>217651.85</v>
      </c>
      <c r="HU29" s="34"/>
      <c r="HV29" s="34"/>
      <c r="HW29" s="33"/>
      <c r="HX29" s="33">
        <f>ROUND(HW29*($J$29/$I$29),0)</f>
        <v>0</v>
      </c>
      <c r="HY29" s="33"/>
      <c r="HZ29" s="24"/>
      <c r="IA29" s="34">
        <f>ROUND(HW29*$H$29,2)</f>
        <v>0</v>
      </c>
      <c r="IB29" s="34"/>
      <c r="IC29" s="34"/>
      <c r="ID29" s="33">
        <f>ROUND($M$29/12,0)-1</f>
        <v>1</v>
      </c>
      <c r="IE29" s="33">
        <f>ROUND(ID29*($N$29/$M$29),0)</f>
        <v>0</v>
      </c>
      <c r="IF29" s="33"/>
      <c r="IG29" s="24"/>
      <c r="IH29" s="34">
        <f>ROUND(ID29*$H$29,2)</f>
        <v>217651.85</v>
      </c>
      <c r="II29" s="34"/>
      <c r="IJ29" s="34"/>
      <c r="IK29" s="33">
        <f t="shared" si="394"/>
        <v>1</v>
      </c>
      <c r="IL29" s="33">
        <f t="shared" si="395"/>
        <v>0</v>
      </c>
      <c r="IM29" s="33"/>
      <c r="IN29" s="24"/>
      <c r="IO29" s="34">
        <f t="shared" si="396"/>
        <v>217651.85</v>
      </c>
      <c r="IP29" s="34"/>
      <c r="IQ29" s="34"/>
      <c r="IR29" s="33"/>
      <c r="IS29" s="33">
        <f>ROUND(IR29*($J$29/$I$29),0)</f>
        <v>0</v>
      </c>
      <c r="IT29" s="33"/>
      <c r="IU29" s="24"/>
      <c r="IV29" s="34">
        <f>ROUND(IR29*$H$29,2)</f>
        <v>0</v>
      </c>
      <c r="IW29" s="34"/>
      <c r="IX29" s="34"/>
      <c r="IY29" s="33"/>
      <c r="IZ29" s="33">
        <f>ROUND(IY29*($N$29/$M$29),0)</f>
        <v>0</v>
      </c>
      <c r="JA29" s="33"/>
      <c r="JB29" s="24"/>
      <c r="JC29" s="34">
        <f>ROUND(IY29*$H$29,2)</f>
        <v>0</v>
      </c>
      <c r="JD29" s="33">
        <f t="shared" si="397"/>
        <v>0</v>
      </c>
      <c r="JE29" s="33">
        <f t="shared" si="398"/>
        <v>0</v>
      </c>
      <c r="JF29" s="33"/>
      <c r="JG29" s="24"/>
      <c r="JH29" s="34">
        <f t="shared" si="399"/>
        <v>0</v>
      </c>
      <c r="JI29" s="33">
        <f t="shared" si="400"/>
        <v>9</v>
      </c>
      <c r="JJ29" s="33">
        <f t="shared" si="401"/>
        <v>0</v>
      </c>
      <c r="JK29" s="33"/>
      <c r="JL29" s="34">
        <f t="shared" si="402"/>
        <v>1958866.6500000004</v>
      </c>
      <c r="JM29" s="33">
        <f t="shared" si="403"/>
        <v>21</v>
      </c>
      <c r="JN29" s="33">
        <f t="shared" si="404"/>
        <v>0</v>
      </c>
      <c r="JO29" s="33"/>
      <c r="JP29" s="34">
        <f t="shared" si="405"/>
        <v>4570688.8500000006</v>
      </c>
      <c r="JQ29" s="33">
        <f t="shared" si="406"/>
        <v>30</v>
      </c>
      <c r="JR29" s="33">
        <f t="shared" si="407"/>
        <v>0</v>
      </c>
      <c r="JS29" s="24"/>
      <c r="JT29" s="34">
        <f t="shared" si="408"/>
        <v>6529555.5000000009</v>
      </c>
      <c r="JV29" s="73">
        <f t="shared" si="83"/>
        <v>0</v>
      </c>
      <c r="JW29" s="73">
        <f t="shared" si="84"/>
        <v>0</v>
      </c>
      <c r="JX29" s="73">
        <f t="shared" si="85"/>
        <v>0</v>
      </c>
      <c r="JY29" s="80">
        <f t="shared" si="86"/>
        <v>0</v>
      </c>
      <c r="JZ29" s="73">
        <f t="shared" si="87"/>
        <v>0</v>
      </c>
      <c r="KA29" s="73">
        <f t="shared" si="88"/>
        <v>0</v>
      </c>
      <c r="KB29" s="73">
        <f t="shared" si="89"/>
        <v>0</v>
      </c>
      <c r="KC29" s="73">
        <f t="shared" si="90"/>
        <v>0</v>
      </c>
      <c r="KD29" s="73">
        <f t="shared" si="91"/>
        <v>0</v>
      </c>
      <c r="KE29" s="73">
        <f t="shared" si="92"/>
        <v>0</v>
      </c>
      <c r="KF29" s="73">
        <f t="shared" si="93"/>
        <v>0</v>
      </c>
      <c r="KG29" s="73">
        <f t="shared" si="94"/>
        <v>0</v>
      </c>
    </row>
    <row r="30" spans="1:293" ht="20.25" hidden="1" customHeight="1">
      <c r="A30" s="24">
        <v>110010</v>
      </c>
      <c r="B30" s="24" t="s">
        <v>40</v>
      </c>
      <c r="C30" s="24">
        <v>36</v>
      </c>
      <c r="D30" s="24">
        <v>0</v>
      </c>
      <c r="E30" s="34" t="s">
        <v>101</v>
      </c>
      <c r="F30" s="46" t="s">
        <v>110</v>
      </c>
      <c r="G30" s="52" t="s">
        <v>108</v>
      </c>
      <c r="H30" s="34">
        <v>277011.34999999998</v>
      </c>
      <c r="I30" s="86">
        <v>1</v>
      </c>
      <c r="J30" s="86"/>
      <c r="K30" s="87"/>
      <c r="L30" s="88">
        <f t="shared" si="320"/>
        <v>277011.34999999998</v>
      </c>
      <c r="M30" s="86">
        <v>3</v>
      </c>
      <c r="N30" s="33"/>
      <c r="O30" s="24"/>
      <c r="P30" s="34">
        <f t="shared" si="360"/>
        <v>831034.05</v>
      </c>
      <c r="Q30" s="33">
        <f t="shared" si="361"/>
        <v>4</v>
      </c>
      <c r="R30" s="33">
        <f t="shared" si="362"/>
        <v>0</v>
      </c>
      <c r="S30" s="24"/>
      <c r="T30" s="34">
        <f t="shared" si="363"/>
        <v>1108045.3999999999</v>
      </c>
      <c r="U30" s="33">
        <v>1</v>
      </c>
      <c r="V30" s="33">
        <f>ROUND(U30*($J$30/$I$30),0)</f>
        <v>0</v>
      </c>
      <c r="W30" s="33"/>
      <c r="X30" s="24"/>
      <c r="Y30" s="34">
        <f>ROUND(U30*$H$30,2)</f>
        <v>277011.34999999998</v>
      </c>
      <c r="Z30" s="34"/>
      <c r="AA30" s="34"/>
      <c r="AB30" s="33">
        <v>1</v>
      </c>
      <c r="AC30" s="33">
        <f>ROUND(AB30*($N$30/$M$30),0)</f>
        <v>0</v>
      </c>
      <c r="AD30" s="33"/>
      <c r="AE30" s="24"/>
      <c r="AF30" s="34">
        <f>ROUND(AB30*$H$30,2)</f>
        <v>277011.34999999998</v>
      </c>
      <c r="AG30" s="34"/>
      <c r="AH30" s="34"/>
      <c r="AI30" s="33">
        <f t="shared" si="364"/>
        <v>2</v>
      </c>
      <c r="AJ30" s="33">
        <f t="shared" si="365"/>
        <v>0</v>
      </c>
      <c r="AK30" s="33"/>
      <c r="AL30" s="24"/>
      <c r="AM30" s="34">
        <f t="shared" si="366"/>
        <v>554022.69999999995</v>
      </c>
      <c r="AN30" s="34"/>
      <c r="AO30" s="34"/>
      <c r="AP30" s="33"/>
      <c r="AQ30" s="33">
        <f>ROUND(AP30*($J$30/$I$30),0)</f>
        <v>0</v>
      </c>
      <c r="AR30" s="33"/>
      <c r="AS30" s="24"/>
      <c r="AT30" s="34">
        <f>ROUND(AP30*$H$30,2)</f>
        <v>0</v>
      </c>
      <c r="AU30" s="34"/>
      <c r="AV30" s="34"/>
      <c r="AW30" s="33">
        <v>1</v>
      </c>
      <c r="AX30" s="33">
        <f>ROUND(AW30*($N$30/$M$30),0)</f>
        <v>0</v>
      </c>
      <c r="AY30" s="33"/>
      <c r="AZ30" s="24"/>
      <c r="BA30" s="34">
        <f>ROUND(AW30*$H$30,2)</f>
        <v>277011.34999999998</v>
      </c>
      <c r="BB30" s="34"/>
      <c r="BC30" s="34"/>
      <c r="BD30" s="33">
        <f t="shared" si="367"/>
        <v>1</v>
      </c>
      <c r="BE30" s="33">
        <f t="shared" si="368"/>
        <v>0</v>
      </c>
      <c r="BF30" s="33"/>
      <c r="BG30" s="24"/>
      <c r="BH30" s="34">
        <f t="shared" si="369"/>
        <v>277011.34999999998</v>
      </c>
      <c r="BI30" s="34"/>
      <c r="BJ30" s="34"/>
      <c r="BK30" s="33"/>
      <c r="BL30" s="33">
        <f>ROUND(BK30*($J$30/$I$30),0)</f>
        <v>0</v>
      </c>
      <c r="BM30" s="33"/>
      <c r="BN30" s="24"/>
      <c r="BO30" s="34">
        <f>ROUND(BK30*$H$30,2)</f>
        <v>0</v>
      </c>
      <c r="BP30" s="34"/>
      <c r="BQ30" s="34"/>
      <c r="BR30" s="33">
        <v>1</v>
      </c>
      <c r="BS30" s="33">
        <f>ROUND(BR30*($N$30/$M$30),0)</f>
        <v>0</v>
      </c>
      <c r="BT30" s="33"/>
      <c r="BU30" s="24"/>
      <c r="BV30" s="34">
        <f>ROUND(BR30*$H$30,2)</f>
        <v>277011.34999999998</v>
      </c>
      <c r="BW30" s="34"/>
      <c r="BX30" s="34"/>
      <c r="BY30" s="33">
        <f t="shared" si="370"/>
        <v>1</v>
      </c>
      <c r="BZ30" s="33">
        <f t="shared" si="371"/>
        <v>0</v>
      </c>
      <c r="CA30" s="33"/>
      <c r="CB30" s="24"/>
      <c r="CC30" s="34">
        <f t="shared" si="372"/>
        <v>277011.34999999998</v>
      </c>
      <c r="CD30" s="34"/>
      <c r="CE30" s="34"/>
      <c r="CF30" s="33"/>
      <c r="CG30" s="33">
        <f>ROUND(CF30*($J$30/$I$30),0)</f>
        <v>0</v>
      </c>
      <c r="CH30" s="33"/>
      <c r="CI30" s="24"/>
      <c r="CJ30" s="34">
        <f>ROUND(CF30*$H$30,2)</f>
        <v>0</v>
      </c>
      <c r="CK30" s="34"/>
      <c r="CL30" s="34"/>
      <c r="CM30" s="33"/>
      <c r="CN30" s="33">
        <f>ROUND(CM30*($N$30/$M$30),0)</f>
        <v>0</v>
      </c>
      <c r="CO30" s="33"/>
      <c r="CP30" s="24"/>
      <c r="CQ30" s="34">
        <f>ROUND(CM30*$H$30,2)</f>
        <v>0</v>
      </c>
      <c r="CR30" s="34"/>
      <c r="CS30" s="34"/>
      <c r="CT30" s="33">
        <f t="shared" si="373"/>
        <v>0</v>
      </c>
      <c r="CU30" s="33">
        <f t="shared" si="374"/>
        <v>0</v>
      </c>
      <c r="CV30" s="33"/>
      <c r="CW30" s="24"/>
      <c r="CX30" s="34">
        <f t="shared" si="375"/>
        <v>0</v>
      </c>
      <c r="CY30" s="34"/>
      <c r="CZ30" s="34"/>
      <c r="DA30" s="33"/>
      <c r="DB30" s="33">
        <f>ROUND(DA30*($J$30/$I$30),0)</f>
        <v>0</v>
      </c>
      <c r="DC30" s="33"/>
      <c r="DD30" s="24"/>
      <c r="DE30" s="34">
        <f>ROUND(DA30*$H$30,2)</f>
        <v>0</v>
      </c>
      <c r="DF30" s="34"/>
      <c r="DG30" s="34"/>
      <c r="DH30" s="33"/>
      <c r="DI30" s="33">
        <f>ROUND(DH30*($N$30/$M$30),0)</f>
        <v>0</v>
      </c>
      <c r="DJ30" s="33"/>
      <c r="DK30" s="24"/>
      <c r="DL30" s="34">
        <f>ROUND(DH30*$H$30,2)</f>
        <v>0</v>
      </c>
      <c r="DM30" s="34"/>
      <c r="DN30" s="34"/>
      <c r="DO30" s="33">
        <f t="shared" si="376"/>
        <v>0</v>
      </c>
      <c r="DP30" s="33">
        <f t="shared" si="377"/>
        <v>0</v>
      </c>
      <c r="DQ30" s="33"/>
      <c r="DR30" s="24"/>
      <c r="DS30" s="34">
        <f t="shared" si="378"/>
        <v>0</v>
      </c>
      <c r="DT30" s="34"/>
      <c r="DU30" s="34"/>
      <c r="DV30" s="33"/>
      <c r="DW30" s="33">
        <f>ROUND(DV30*($J$30/$I$30),0)</f>
        <v>0</v>
      </c>
      <c r="DX30" s="33"/>
      <c r="DY30" s="24"/>
      <c r="DZ30" s="34">
        <f>ROUND(DV30*$H$30,2)</f>
        <v>0</v>
      </c>
      <c r="EA30" s="34"/>
      <c r="EB30" s="34"/>
      <c r="EC30" s="33"/>
      <c r="ED30" s="33">
        <f>ROUND(EC30*($N$30/$M$30),0)</f>
        <v>0</v>
      </c>
      <c r="EE30" s="33"/>
      <c r="EF30" s="24"/>
      <c r="EG30" s="34">
        <f>ROUND(EC30*$H$30,2)</f>
        <v>0</v>
      </c>
      <c r="EH30" s="34"/>
      <c r="EI30" s="34"/>
      <c r="EJ30" s="33">
        <f t="shared" si="379"/>
        <v>0</v>
      </c>
      <c r="EK30" s="33">
        <f t="shared" si="380"/>
        <v>0</v>
      </c>
      <c r="EL30" s="33"/>
      <c r="EM30" s="24"/>
      <c r="EN30" s="34">
        <f t="shared" si="381"/>
        <v>0</v>
      </c>
      <c r="EO30" s="34"/>
      <c r="EP30" s="34"/>
      <c r="EQ30" s="33"/>
      <c r="ER30" s="33">
        <f>ROUND(EQ30*($J$30/$I$30),0)</f>
        <v>0</v>
      </c>
      <c r="ES30" s="33"/>
      <c r="ET30" s="24"/>
      <c r="EU30" s="34">
        <f>ROUND(EQ30*$H$30,2)</f>
        <v>0</v>
      </c>
      <c r="EV30" s="34"/>
      <c r="EW30" s="34"/>
      <c r="EX30" s="33"/>
      <c r="EY30" s="33">
        <f>ROUND(EX30*($N$30/$M$30),0)</f>
        <v>0</v>
      </c>
      <c r="EZ30" s="33"/>
      <c r="FA30" s="24"/>
      <c r="FB30" s="34">
        <f>ROUND(EX30*$H$30,2)</f>
        <v>0</v>
      </c>
      <c r="FC30" s="34"/>
      <c r="FD30" s="34"/>
      <c r="FE30" s="33">
        <f t="shared" si="382"/>
        <v>0</v>
      </c>
      <c r="FF30" s="33">
        <f t="shared" si="383"/>
        <v>0</v>
      </c>
      <c r="FG30" s="33"/>
      <c r="FH30" s="24"/>
      <c r="FI30" s="34">
        <f t="shared" si="384"/>
        <v>0</v>
      </c>
      <c r="FJ30" s="34"/>
      <c r="FK30" s="34"/>
      <c r="FL30" s="33"/>
      <c r="FM30" s="33">
        <f>ROUND(FL30*($J$30/$I$30),0)</f>
        <v>0</v>
      </c>
      <c r="FN30" s="33"/>
      <c r="FO30" s="24"/>
      <c r="FP30" s="34">
        <f>ROUND(FL30*$H$30,2)</f>
        <v>0</v>
      </c>
      <c r="FQ30" s="34"/>
      <c r="FR30" s="34"/>
      <c r="FS30" s="33"/>
      <c r="FT30" s="33">
        <f>ROUND(FS30*($N$30/$M$30),0)</f>
        <v>0</v>
      </c>
      <c r="FU30" s="33"/>
      <c r="FV30" s="24"/>
      <c r="FW30" s="34">
        <f>ROUND(FS30*$H$30,2)</f>
        <v>0</v>
      </c>
      <c r="FX30" s="34"/>
      <c r="FY30" s="34"/>
      <c r="FZ30" s="33">
        <f t="shared" si="385"/>
        <v>0</v>
      </c>
      <c r="GA30" s="33">
        <f t="shared" si="386"/>
        <v>0</v>
      </c>
      <c r="GB30" s="33"/>
      <c r="GC30" s="24"/>
      <c r="GD30" s="34">
        <f t="shared" si="387"/>
        <v>0</v>
      </c>
      <c r="GE30" s="34"/>
      <c r="GF30" s="34"/>
      <c r="GG30" s="33"/>
      <c r="GH30" s="33">
        <f>ROUND(GG30*($J$30/$I$30),0)</f>
        <v>0</v>
      </c>
      <c r="GI30" s="33"/>
      <c r="GJ30" s="24"/>
      <c r="GK30" s="34">
        <f>ROUND(GG30*$H$30,2)</f>
        <v>0</v>
      </c>
      <c r="GL30" s="34"/>
      <c r="GM30" s="34"/>
      <c r="GN30" s="33"/>
      <c r="GO30" s="33">
        <f>ROUND(GN30*($N$30/$M$30),0)</f>
        <v>0</v>
      </c>
      <c r="GP30" s="33"/>
      <c r="GQ30" s="24"/>
      <c r="GR30" s="34">
        <f>ROUND(GN30*$H$30,2)</f>
        <v>0</v>
      </c>
      <c r="GS30" s="34"/>
      <c r="GT30" s="34"/>
      <c r="GU30" s="33">
        <f t="shared" si="388"/>
        <v>0</v>
      </c>
      <c r="GV30" s="33">
        <f t="shared" si="389"/>
        <v>0</v>
      </c>
      <c r="GW30" s="33"/>
      <c r="GX30" s="24"/>
      <c r="GY30" s="34">
        <f t="shared" si="390"/>
        <v>0</v>
      </c>
      <c r="GZ30" s="34"/>
      <c r="HA30" s="34"/>
      <c r="HB30" s="33"/>
      <c r="HC30" s="33">
        <f>ROUND(HB30*($J$30/$I$30),0)</f>
        <v>0</v>
      </c>
      <c r="HD30" s="33"/>
      <c r="HE30" s="24"/>
      <c r="HF30" s="34">
        <f>ROUND(HB30*$H$30,2)</f>
        <v>0</v>
      </c>
      <c r="HG30" s="34"/>
      <c r="HH30" s="34"/>
      <c r="HI30" s="33"/>
      <c r="HJ30" s="33">
        <f>ROUND(HI30*($N$30/$M$30),0)</f>
        <v>0</v>
      </c>
      <c r="HK30" s="33"/>
      <c r="HL30" s="24"/>
      <c r="HM30" s="34">
        <f>ROUND(HI30*$H$30,2)</f>
        <v>0</v>
      </c>
      <c r="HN30" s="34"/>
      <c r="HO30" s="34"/>
      <c r="HP30" s="33">
        <f t="shared" si="391"/>
        <v>0</v>
      </c>
      <c r="HQ30" s="33">
        <f t="shared" si="392"/>
        <v>0</v>
      </c>
      <c r="HR30" s="33"/>
      <c r="HS30" s="24"/>
      <c r="HT30" s="34">
        <f t="shared" si="393"/>
        <v>0</v>
      </c>
      <c r="HU30" s="34"/>
      <c r="HV30" s="34"/>
      <c r="HW30" s="33"/>
      <c r="HX30" s="33">
        <f>ROUND(HW30*($J$30/$I$30),0)</f>
        <v>0</v>
      </c>
      <c r="HY30" s="33"/>
      <c r="HZ30" s="24"/>
      <c r="IA30" s="34">
        <f>ROUND(HW30*$H$30,2)</f>
        <v>0</v>
      </c>
      <c r="IB30" s="34"/>
      <c r="IC30" s="34"/>
      <c r="ID30" s="33"/>
      <c r="IE30" s="33">
        <f>ROUND(ID30*($N$30/$M$30),0)</f>
        <v>0</v>
      </c>
      <c r="IF30" s="33"/>
      <c r="IG30" s="24"/>
      <c r="IH30" s="34">
        <f>ROUND(ID30*$H$30,2)</f>
        <v>0</v>
      </c>
      <c r="II30" s="34"/>
      <c r="IJ30" s="34"/>
      <c r="IK30" s="33">
        <f t="shared" si="394"/>
        <v>0</v>
      </c>
      <c r="IL30" s="33">
        <f t="shared" si="395"/>
        <v>0</v>
      </c>
      <c r="IM30" s="33"/>
      <c r="IN30" s="24"/>
      <c r="IO30" s="34">
        <f t="shared" si="396"/>
        <v>0</v>
      </c>
      <c r="IP30" s="34"/>
      <c r="IQ30" s="34"/>
      <c r="IR30" s="33"/>
      <c r="IS30" s="33">
        <f>ROUND(IR30*($J$30/$I$30),0)</f>
        <v>0</v>
      </c>
      <c r="IT30" s="33"/>
      <c r="IU30" s="24"/>
      <c r="IV30" s="34">
        <f>ROUND(IR30*$H$30,2)</f>
        <v>0</v>
      </c>
      <c r="IW30" s="34"/>
      <c r="IX30" s="34"/>
      <c r="IY30" s="33"/>
      <c r="IZ30" s="33">
        <f>ROUND(IY30*($N$30/$M$30),0)</f>
        <v>0</v>
      </c>
      <c r="JA30" s="33"/>
      <c r="JB30" s="24"/>
      <c r="JC30" s="34">
        <f>ROUND(IY30*$H$30,2)</f>
        <v>0</v>
      </c>
      <c r="JD30" s="33">
        <f t="shared" si="397"/>
        <v>0</v>
      </c>
      <c r="JE30" s="33">
        <f t="shared" si="398"/>
        <v>0</v>
      </c>
      <c r="JF30" s="33"/>
      <c r="JG30" s="24"/>
      <c r="JH30" s="34">
        <f t="shared" si="399"/>
        <v>0</v>
      </c>
      <c r="JI30" s="33">
        <f t="shared" si="400"/>
        <v>1</v>
      </c>
      <c r="JJ30" s="33">
        <f t="shared" si="401"/>
        <v>0</v>
      </c>
      <c r="JK30" s="33"/>
      <c r="JL30" s="34">
        <f t="shared" si="402"/>
        <v>277011.34999999998</v>
      </c>
      <c r="JM30" s="33">
        <f t="shared" si="403"/>
        <v>3</v>
      </c>
      <c r="JN30" s="33">
        <f t="shared" si="404"/>
        <v>0</v>
      </c>
      <c r="JO30" s="33"/>
      <c r="JP30" s="34">
        <f t="shared" si="405"/>
        <v>831034.04999999993</v>
      </c>
      <c r="JQ30" s="33">
        <f t="shared" si="406"/>
        <v>4</v>
      </c>
      <c r="JR30" s="33">
        <f t="shared" si="407"/>
        <v>0</v>
      </c>
      <c r="JS30" s="24"/>
      <c r="JT30" s="34">
        <f t="shared" si="408"/>
        <v>1108045.3999999999</v>
      </c>
      <c r="JV30" s="73">
        <f t="shared" si="83"/>
        <v>0</v>
      </c>
      <c r="JW30" s="73">
        <f t="shared" si="84"/>
        <v>0</v>
      </c>
      <c r="JX30" s="73">
        <f t="shared" si="85"/>
        <v>0</v>
      </c>
      <c r="JY30" s="80">
        <f t="shared" si="86"/>
        <v>0</v>
      </c>
      <c r="JZ30" s="73">
        <f t="shared" si="87"/>
        <v>0</v>
      </c>
      <c r="KA30" s="73">
        <f t="shared" si="88"/>
        <v>0</v>
      </c>
      <c r="KB30" s="73">
        <f t="shared" si="89"/>
        <v>0</v>
      </c>
      <c r="KC30" s="73">
        <f t="shared" si="90"/>
        <v>0</v>
      </c>
      <c r="KD30" s="73">
        <f t="shared" si="91"/>
        <v>0</v>
      </c>
      <c r="KE30" s="73">
        <f t="shared" si="92"/>
        <v>0</v>
      </c>
      <c r="KF30" s="73">
        <f t="shared" si="93"/>
        <v>0</v>
      </c>
      <c r="KG30" s="73">
        <f t="shared" si="94"/>
        <v>0</v>
      </c>
    </row>
    <row r="31" spans="1:293" ht="20.25" hidden="1" customHeight="1">
      <c r="A31" s="24">
        <v>110010</v>
      </c>
      <c r="B31" s="24" t="s">
        <v>40</v>
      </c>
      <c r="C31" s="24">
        <v>37</v>
      </c>
      <c r="D31" s="24" t="s">
        <v>111</v>
      </c>
      <c r="E31" s="34" t="s">
        <v>101</v>
      </c>
      <c r="F31" s="46" t="s">
        <v>112</v>
      </c>
      <c r="G31" s="52" t="s">
        <v>113</v>
      </c>
      <c r="H31" s="34">
        <v>157412.53</v>
      </c>
      <c r="I31" s="86">
        <v>13</v>
      </c>
      <c r="J31" s="86"/>
      <c r="K31" s="87"/>
      <c r="L31" s="88">
        <f t="shared" si="320"/>
        <v>2046362.89</v>
      </c>
      <c r="M31" s="86">
        <v>25</v>
      </c>
      <c r="N31" s="33"/>
      <c r="O31" s="24"/>
      <c r="P31" s="34">
        <f t="shared" si="360"/>
        <v>3935313.25</v>
      </c>
      <c r="Q31" s="33">
        <f t="shared" si="361"/>
        <v>38</v>
      </c>
      <c r="R31" s="33">
        <f t="shared" si="362"/>
        <v>0</v>
      </c>
      <c r="S31" s="24"/>
      <c r="T31" s="34">
        <f t="shared" si="363"/>
        <v>5981676.1399999997</v>
      </c>
      <c r="U31" s="33">
        <f>ROUND($I$31/12,0)</f>
        <v>1</v>
      </c>
      <c r="V31" s="33">
        <f>ROUND(U31*($J$31/$I$31),0)</f>
        <v>0</v>
      </c>
      <c r="W31" s="33"/>
      <c r="X31" s="24"/>
      <c r="Y31" s="34">
        <f>ROUND(U31*$H$31,2)</f>
        <v>157412.53</v>
      </c>
      <c r="Z31" s="34"/>
      <c r="AA31" s="34"/>
      <c r="AB31" s="33">
        <f>ROUND($M$31/12,0)+1</f>
        <v>3</v>
      </c>
      <c r="AC31" s="33">
        <f>ROUND(AB31*($N$31/$M$31),0)</f>
        <v>0</v>
      </c>
      <c r="AD31" s="33"/>
      <c r="AE31" s="24"/>
      <c r="AF31" s="34">
        <f>ROUND(AB31*$H$31,2)</f>
        <v>472237.59</v>
      </c>
      <c r="AG31" s="34"/>
      <c r="AH31" s="34"/>
      <c r="AI31" s="33">
        <f t="shared" si="364"/>
        <v>4</v>
      </c>
      <c r="AJ31" s="33">
        <f t="shared" si="365"/>
        <v>0</v>
      </c>
      <c r="AK31" s="33"/>
      <c r="AL31" s="24"/>
      <c r="AM31" s="34">
        <f t="shared" si="366"/>
        <v>629650.12</v>
      </c>
      <c r="AN31" s="34"/>
      <c r="AO31" s="34"/>
      <c r="AP31" s="33">
        <f>ROUND($I$31/12,0)+1</f>
        <v>2</v>
      </c>
      <c r="AQ31" s="33">
        <f>ROUND(AP31*($J$31/$I$31),0)</f>
        <v>0</v>
      </c>
      <c r="AR31" s="33"/>
      <c r="AS31" s="24"/>
      <c r="AT31" s="34">
        <f>ROUND(AP31*$H$31,2)</f>
        <v>314825.06</v>
      </c>
      <c r="AU31" s="34"/>
      <c r="AV31" s="34"/>
      <c r="AW31" s="33">
        <f>ROUND($M$31/12,0)</f>
        <v>2</v>
      </c>
      <c r="AX31" s="33">
        <f>ROUND(AW31*($N$31/$M$31),0)</f>
        <v>0</v>
      </c>
      <c r="AY31" s="33"/>
      <c r="AZ31" s="24"/>
      <c r="BA31" s="34">
        <f>ROUND(AW31*$H$31,2)</f>
        <v>314825.06</v>
      </c>
      <c r="BB31" s="34"/>
      <c r="BC31" s="34"/>
      <c r="BD31" s="33">
        <f t="shared" si="367"/>
        <v>4</v>
      </c>
      <c r="BE31" s="33">
        <f t="shared" si="368"/>
        <v>0</v>
      </c>
      <c r="BF31" s="33"/>
      <c r="BG31" s="24"/>
      <c r="BH31" s="34">
        <f t="shared" si="369"/>
        <v>629650.12</v>
      </c>
      <c r="BI31" s="34"/>
      <c r="BJ31" s="34"/>
      <c r="BK31" s="33">
        <f>ROUND($I$31/12,0)</f>
        <v>1</v>
      </c>
      <c r="BL31" s="33">
        <f>ROUND(BK31*($J$31/$I$31),0)</f>
        <v>0</v>
      </c>
      <c r="BM31" s="33"/>
      <c r="BN31" s="24"/>
      <c r="BO31" s="34">
        <f>ROUND(BK31*$H$31,2)</f>
        <v>157412.53</v>
      </c>
      <c r="BP31" s="34"/>
      <c r="BQ31" s="34"/>
      <c r="BR31" s="33">
        <f>ROUND($M$31/12,0)</f>
        <v>2</v>
      </c>
      <c r="BS31" s="33">
        <f>ROUND(BR31*($N$31/$M$31),0)</f>
        <v>0</v>
      </c>
      <c r="BT31" s="33"/>
      <c r="BU31" s="24"/>
      <c r="BV31" s="34">
        <f>ROUND(BR31*$H$31,2)</f>
        <v>314825.06</v>
      </c>
      <c r="BW31" s="34"/>
      <c r="BX31" s="34"/>
      <c r="BY31" s="33">
        <f t="shared" si="370"/>
        <v>3</v>
      </c>
      <c r="BZ31" s="33">
        <f t="shared" si="371"/>
        <v>0</v>
      </c>
      <c r="CA31" s="33"/>
      <c r="CB31" s="24"/>
      <c r="CC31" s="34">
        <f t="shared" si="372"/>
        <v>472237.58999999997</v>
      </c>
      <c r="CD31" s="34"/>
      <c r="CE31" s="34"/>
      <c r="CF31" s="33">
        <f>ROUND($I$31/12,0)</f>
        <v>1</v>
      </c>
      <c r="CG31" s="33">
        <f>ROUND(CF31*($J$31/$I$31),0)</f>
        <v>0</v>
      </c>
      <c r="CH31" s="33"/>
      <c r="CI31" s="24"/>
      <c r="CJ31" s="34">
        <f>ROUND(CF31*$H$31,2)</f>
        <v>157412.53</v>
      </c>
      <c r="CK31" s="34"/>
      <c r="CL31" s="34"/>
      <c r="CM31" s="33">
        <f>ROUND($M$31/12,0)</f>
        <v>2</v>
      </c>
      <c r="CN31" s="33">
        <f>ROUND(CM31*($N$31/$M$31),0)</f>
        <v>0</v>
      </c>
      <c r="CO31" s="33"/>
      <c r="CP31" s="24"/>
      <c r="CQ31" s="34">
        <f>ROUND(CM31*$H$31,2)</f>
        <v>314825.06</v>
      </c>
      <c r="CR31" s="34"/>
      <c r="CS31" s="34"/>
      <c r="CT31" s="33">
        <f t="shared" si="373"/>
        <v>3</v>
      </c>
      <c r="CU31" s="33">
        <f t="shared" si="374"/>
        <v>0</v>
      </c>
      <c r="CV31" s="33"/>
      <c r="CW31" s="24"/>
      <c r="CX31" s="34">
        <f t="shared" si="375"/>
        <v>472237.58999999997</v>
      </c>
      <c r="CY31" s="34"/>
      <c r="CZ31" s="34"/>
      <c r="DA31" s="33">
        <f>ROUND($I$31/12,0)</f>
        <v>1</v>
      </c>
      <c r="DB31" s="33">
        <f>ROUND(DA31*($J$31/$I$31),0)</f>
        <v>0</v>
      </c>
      <c r="DC31" s="33"/>
      <c r="DD31" s="24"/>
      <c r="DE31" s="34">
        <f>ROUND(DA31*$H$31,2)</f>
        <v>157412.53</v>
      </c>
      <c r="DF31" s="34"/>
      <c r="DG31" s="34"/>
      <c r="DH31" s="33">
        <f>ROUND($M$31/12,0)</f>
        <v>2</v>
      </c>
      <c r="DI31" s="33">
        <f>ROUND(DH31*($N$31/$M$31),0)</f>
        <v>0</v>
      </c>
      <c r="DJ31" s="33"/>
      <c r="DK31" s="24"/>
      <c r="DL31" s="34">
        <f>ROUND(DH31*$H$31,2)</f>
        <v>314825.06</v>
      </c>
      <c r="DM31" s="34"/>
      <c r="DN31" s="34"/>
      <c r="DO31" s="33">
        <f t="shared" si="376"/>
        <v>3</v>
      </c>
      <c r="DP31" s="33">
        <f t="shared" si="377"/>
        <v>0</v>
      </c>
      <c r="DQ31" s="33"/>
      <c r="DR31" s="24"/>
      <c r="DS31" s="34">
        <f t="shared" si="378"/>
        <v>472237.58999999997</v>
      </c>
      <c r="DT31" s="34"/>
      <c r="DU31" s="34"/>
      <c r="DV31" s="33">
        <f>ROUND($I$31/12,0)</f>
        <v>1</v>
      </c>
      <c r="DW31" s="33">
        <f>ROUND(DV31*($J$31/$I$31),0)</f>
        <v>0</v>
      </c>
      <c r="DX31" s="33"/>
      <c r="DY31" s="24"/>
      <c r="DZ31" s="34">
        <f>ROUND(DV31*$H$31,2)</f>
        <v>157412.53</v>
      </c>
      <c r="EA31" s="34"/>
      <c r="EB31" s="34"/>
      <c r="EC31" s="33">
        <f>ROUND($M$31/12,0)</f>
        <v>2</v>
      </c>
      <c r="ED31" s="33">
        <f>ROUND(EC31*($N$31/$M$31),0)</f>
        <v>0</v>
      </c>
      <c r="EE31" s="33"/>
      <c r="EF31" s="24"/>
      <c r="EG31" s="34">
        <f>ROUND(EC31*$H$31,2)</f>
        <v>314825.06</v>
      </c>
      <c r="EH31" s="34"/>
      <c r="EI31" s="34"/>
      <c r="EJ31" s="33">
        <f t="shared" si="379"/>
        <v>3</v>
      </c>
      <c r="EK31" s="33">
        <f t="shared" si="380"/>
        <v>0</v>
      </c>
      <c r="EL31" s="33"/>
      <c r="EM31" s="24"/>
      <c r="EN31" s="34">
        <f t="shared" si="381"/>
        <v>472237.58999999997</v>
      </c>
      <c r="EO31" s="34"/>
      <c r="EP31" s="34"/>
      <c r="EQ31" s="33">
        <f>ROUND($I$31/12,0)</f>
        <v>1</v>
      </c>
      <c r="ER31" s="33">
        <f>ROUND(EQ31*($J$31/$I$31),0)</f>
        <v>0</v>
      </c>
      <c r="ES31" s="33"/>
      <c r="ET31" s="24"/>
      <c r="EU31" s="34">
        <f>ROUND(EQ31*$H$31,2)</f>
        <v>157412.53</v>
      </c>
      <c r="EV31" s="34"/>
      <c r="EW31" s="34"/>
      <c r="EX31" s="33">
        <f>ROUND($M$31/12,0)</f>
        <v>2</v>
      </c>
      <c r="EY31" s="33">
        <f>ROUND(EX31*($N$31/$M$31),0)</f>
        <v>0</v>
      </c>
      <c r="EZ31" s="33"/>
      <c r="FA31" s="24"/>
      <c r="FB31" s="34">
        <f>ROUND(EX31*$H$31,2)</f>
        <v>314825.06</v>
      </c>
      <c r="FC31" s="34"/>
      <c r="FD31" s="34"/>
      <c r="FE31" s="33">
        <f t="shared" si="382"/>
        <v>3</v>
      </c>
      <c r="FF31" s="33">
        <f t="shared" si="383"/>
        <v>0</v>
      </c>
      <c r="FG31" s="33"/>
      <c r="FH31" s="24"/>
      <c r="FI31" s="34">
        <f t="shared" si="384"/>
        <v>472237.58999999997</v>
      </c>
      <c r="FJ31" s="34"/>
      <c r="FK31" s="34"/>
      <c r="FL31" s="33">
        <f>ROUND($I$31/12,0)</f>
        <v>1</v>
      </c>
      <c r="FM31" s="33">
        <f>ROUND(FL31*($J$31/$I$31),0)</f>
        <v>0</v>
      </c>
      <c r="FN31" s="33"/>
      <c r="FO31" s="24"/>
      <c r="FP31" s="34">
        <f>ROUND(FL31*$H$31,2)</f>
        <v>157412.53</v>
      </c>
      <c r="FQ31" s="34"/>
      <c r="FR31" s="34"/>
      <c r="FS31" s="33">
        <f>ROUND($M$31/12,0)</f>
        <v>2</v>
      </c>
      <c r="FT31" s="33">
        <f>ROUND(FS31*($N$31/$M$31),0)</f>
        <v>0</v>
      </c>
      <c r="FU31" s="33"/>
      <c r="FV31" s="24"/>
      <c r="FW31" s="34">
        <f>ROUND(FS31*$H$31,2)</f>
        <v>314825.06</v>
      </c>
      <c r="FX31" s="34"/>
      <c r="FY31" s="34"/>
      <c r="FZ31" s="33">
        <f t="shared" si="385"/>
        <v>3</v>
      </c>
      <c r="GA31" s="33">
        <f t="shared" si="386"/>
        <v>0</v>
      </c>
      <c r="GB31" s="33"/>
      <c r="GC31" s="24"/>
      <c r="GD31" s="34">
        <f t="shared" si="387"/>
        <v>472237.58999999997</v>
      </c>
      <c r="GE31" s="34"/>
      <c r="GF31" s="34"/>
      <c r="GG31" s="33">
        <f>ROUND($I$31/12,0)</f>
        <v>1</v>
      </c>
      <c r="GH31" s="33">
        <f>ROUND(GG31*($J$31/$I$31),0)</f>
        <v>0</v>
      </c>
      <c r="GI31" s="33"/>
      <c r="GJ31" s="24"/>
      <c r="GK31" s="34">
        <f>ROUND(GG31*$H$31,2)</f>
        <v>157412.53</v>
      </c>
      <c r="GL31" s="34"/>
      <c r="GM31" s="34"/>
      <c r="GN31" s="33">
        <f>ROUND($M$31/12,0)</f>
        <v>2</v>
      </c>
      <c r="GO31" s="33">
        <f>ROUND(GN31*($N$31/$M$31),0)</f>
        <v>0</v>
      </c>
      <c r="GP31" s="33"/>
      <c r="GQ31" s="24"/>
      <c r="GR31" s="34">
        <f>ROUND(GN31*$H$31,2)</f>
        <v>314825.06</v>
      </c>
      <c r="GS31" s="34"/>
      <c r="GT31" s="34"/>
      <c r="GU31" s="33">
        <f t="shared" si="388"/>
        <v>3</v>
      </c>
      <c r="GV31" s="33">
        <f t="shared" si="389"/>
        <v>0</v>
      </c>
      <c r="GW31" s="33"/>
      <c r="GX31" s="24"/>
      <c r="GY31" s="34">
        <f t="shared" si="390"/>
        <v>472237.58999999997</v>
      </c>
      <c r="GZ31" s="34"/>
      <c r="HA31" s="34"/>
      <c r="HB31" s="33">
        <f>ROUND($I$31/12,0)</f>
        <v>1</v>
      </c>
      <c r="HC31" s="33">
        <f>ROUND(HB31*($J$31/$I$31),0)</f>
        <v>0</v>
      </c>
      <c r="HD31" s="33"/>
      <c r="HE31" s="24"/>
      <c r="HF31" s="34">
        <f>ROUND(HB31*$H$31,2)</f>
        <v>157412.53</v>
      </c>
      <c r="HG31" s="34"/>
      <c r="HH31" s="34"/>
      <c r="HI31" s="33">
        <f>ROUND($M$31/12,0)</f>
        <v>2</v>
      </c>
      <c r="HJ31" s="33">
        <f>ROUND(HI31*($N$31/$M$31),0)</f>
        <v>0</v>
      </c>
      <c r="HK31" s="33"/>
      <c r="HL31" s="24"/>
      <c r="HM31" s="34">
        <f>ROUND(HI31*$H$31,2)</f>
        <v>314825.06</v>
      </c>
      <c r="HN31" s="34"/>
      <c r="HO31" s="34"/>
      <c r="HP31" s="33">
        <f t="shared" si="391"/>
        <v>3</v>
      </c>
      <c r="HQ31" s="33">
        <f t="shared" si="392"/>
        <v>0</v>
      </c>
      <c r="HR31" s="33"/>
      <c r="HS31" s="24"/>
      <c r="HT31" s="34">
        <f t="shared" si="393"/>
        <v>472237.58999999997</v>
      </c>
      <c r="HU31" s="34"/>
      <c r="HV31" s="34"/>
      <c r="HW31" s="33">
        <f>ROUND($I$31/12,0)</f>
        <v>1</v>
      </c>
      <c r="HX31" s="33">
        <f>ROUND(HW31*($J$31/$I$31),0)</f>
        <v>0</v>
      </c>
      <c r="HY31" s="33"/>
      <c r="HZ31" s="24"/>
      <c r="IA31" s="34">
        <f>ROUND(HW31*$H$31,2)</f>
        <v>157412.53</v>
      </c>
      <c r="IB31" s="34"/>
      <c r="IC31" s="34"/>
      <c r="ID31" s="33">
        <f>ROUND($M$31/12,0)</f>
        <v>2</v>
      </c>
      <c r="IE31" s="33">
        <f>ROUND(ID31*($N$31/$M$31),0)</f>
        <v>0</v>
      </c>
      <c r="IF31" s="33"/>
      <c r="IG31" s="24"/>
      <c r="IH31" s="34">
        <f>ROUND(ID31*$H$31,2)</f>
        <v>314825.06</v>
      </c>
      <c r="II31" s="34"/>
      <c r="IJ31" s="34"/>
      <c r="IK31" s="33">
        <f t="shared" si="394"/>
        <v>3</v>
      </c>
      <c r="IL31" s="33">
        <f t="shared" si="395"/>
        <v>0</v>
      </c>
      <c r="IM31" s="33"/>
      <c r="IN31" s="24"/>
      <c r="IO31" s="34">
        <f t="shared" si="396"/>
        <v>472237.58999999997</v>
      </c>
      <c r="IP31" s="34"/>
      <c r="IQ31" s="34"/>
      <c r="IR31" s="33">
        <f>ROUND($I$31/12,0)</f>
        <v>1</v>
      </c>
      <c r="IS31" s="33">
        <f>ROUND(IR31*($J$31/$I$31),0)</f>
        <v>0</v>
      </c>
      <c r="IT31" s="33"/>
      <c r="IU31" s="24"/>
      <c r="IV31" s="34">
        <f>ROUND(IR31*$H$31,2)</f>
        <v>157412.53</v>
      </c>
      <c r="IW31" s="34"/>
      <c r="IX31" s="34"/>
      <c r="IY31" s="33">
        <f>ROUND($M$31/12,0)</f>
        <v>2</v>
      </c>
      <c r="IZ31" s="33">
        <f>ROUND(IY31*($N$31/$M$31),0)</f>
        <v>0</v>
      </c>
      <c r="JA31" s="33"/>
      <c r="JB31" s="24"/>
      <c r="JC31" s="34">
        <f>ROUND(IY31*$H$31,2)</f>
        <v>314825.06</v>
      </c>
      <c r="JD31" s="33">
        <f t="shared" si="397"/>
        <v>3</v>
      </c>
      <c r="JE31" s="33">
        <f t="shared" si="398"/>
        <v>0</v>
      </c>
      <c r="JF31" s="33"/>
      <c r="JG31" s="24"/>
      <c r="JH31" s="34">
        <f t="shared" si="399"/>
        <v>472237.58999999997</v>
      </c>
      <c r="JI31" s="33">
        <f t="shared" si="400"/>
        <v>13</v>
      </c>
      <c r="JJ31" s="33">
        <f t="shared" si="401"/>
        <v>0</v>
      </c>
      <c r="JK31" s="33"/>
      <c r="JL31" s="34">
        <f t="shared" si="402"/>
        <v>2046362.8900000001</v>
      </c>
      <c r="JM31" s="33">
        <f t="shared" si="403"/>
        <v>25</v>
      </c>
      <c r="JN31" s="33">
        <f t="shared" si="404"/>
        <v>0</v>
      </c>
      <c r="JO31" s="33"/>
      <c r="JP31" s="34">
        <f t="shared" si="405"/>
        <v>3935313.2500000005</v>
      </c>
      <c r="JQ31" s="33">
        <f t="shared" si="406"/>
        <v>38</v>
      </c>
      <c r="JR31" s="33">
        <f t="shared" si="407"/>
        <v>0</v>
      </c>
      <c r="JS31" s="24"/>
      <c r="JT31" s="34">
        <f t="shared" si="408"/>
        <v>5981676.1400000006</v>
      </c>
      <c r="JV31" s="73">
        <f t="shared" si="83"/>
        <v>0</v>
      </c>
      <c r="JW31" s="73">
        <f t="shared" si="84"/>
        <v>0</v>
      </c>
      <c r="JX31" s="73">
        <f t="shared" si="85"/>
        <v>0</v>
      </c>
      <c r="JY31" s="80">
        <f t="shared" si="86"/>
        <v>0</v>
      </c>
      <c r="JZ31" s="73">
        <f t="shared" si="87"/>
        <v>0</v>
      </c>
      <c r="KA31" s="73">
        <f t="shared" si="88"/>
        <v>0</v>
      </c>
      <c r="KB31" s="73">
        <f t="shared" si="89"/>
        <v>0</v>
      </c>
      <c r="KC31" s="73">
        <f t="shared" si="90"/>
        <v>0</v>
      </c>
      <c r="KD31" s="73">
        <f t="shared" si="91"/>
        <v>0</v>
      </c>
      <c r="KE31" s="73">
        <f t="shared" si="92"/>
        <v>0</v>
      </c>
      <c r="KF31" s="73">
        <f t="shared" si="93"/>
        <v>0</v>
      </c>
      <c r="KG31" s="73">
        <f t="shared" si="94"/>
        <v>0</v>
      </c>
    </row>
    <row r="32" spans="1:293" ht="20.25" hidden="1" customHeight="1">
      <c r="A32" s="24">
        <v>110010</v>
      </c>
      <c r="B32" s="24" t="s">
        <v>40</v>
      </c>
      <c r="C32" s="24">
        <v>39</v>
      </c>
      <c r="D32" s="24" t="s">
        <v>114</v>
      </c>
      <c r="E32" s="34" t="s">
        <v>101</v>
      </c>
      <c r="F32" s="46" t="s">
        <v>115</v>
      </c>
      <c r="G32" s="52" t="s">
        <v>113</v>
      </c>
      <c r="H32" s="34">
        <v>261212.38</v>
      </c>
      <c r="I32" s="86">
        <v>70</v>
      </c>
      <c r="J32" s="86"/>
      <c r="K32" s="87"/>
      <c r="L32" s="88">
        <f t="shared" si="320"/>
        <v>18284866.600000001</v>
      </c>
      <c r="M32" s="86">
        <v>74</v>
      </c>
      <c r="N32" s="33"/>
      <c r="O32" s="24"/>
      <c r="P32" s="34">
        <f t="shared" si="360"/>
        <v>19329716.120000001</v>
      </c>
      <c r="Q32" s="33">
        <f t="shared" si="361"/>
        <v>144</v>
      </c>
      <c r="R32" s="33">
        <f t="shared" si="362"/>
        <v>0</v>
      </c>
      <c r="S32" s="24"/>
      <c r="T32" s="34">
        <f t="shared" si="363"/>
        <v>37614582.719999999</v>
      </c>
      <c r="U32" s="33">
        <f>ROUND($I$32/12,0)</f>
        <v>6</v>
      </c>
      <c r="V32" s="33">
        <f>ROUND(U32*($J$32/$I$32),0)</f>
        <v>0</v>
      </c>
      <c r="W32" s="33"/>
      <c r="X32" s="24"/>
      <c r="Y32" s="34">
        <f>ROUND(U32*$H$32,2)</f>
        <v>1567274.28</v>
      </c>
      <c r="Z32" s="34"/>
      <c r="AA32" s="34"/>
      <c r="AB32" s="33">
        <f>ROUND($M$32/12,0)+1</f>
        <v>7</v>
      </c>
      <c r="AC32" s="33">
        <f>ROUND(AB32*($N$32/$M$32),0)</f>
        <v>0</v>
      </c>
      <c r="AD32" s="33"/>
      <c r="AE32" s="24"/>
      <c r="AF32" s="34">
        <f>ROUND(AB32*$H$32,2)</f>
        <v>1828486.66</v>
      </c>
      <c r="AG32" s="34"/>
      <c r="AH32" s="34"/>
      <c r="AI32" s="33">
        <f t="shared" si="364"/>
        <v>13</v>
      </c>
      <c r="AJ32" s="33">
        <f t="shared" si="365"/>
        <v>0</v>
      </c>
      <c r="AK32" s="33"/>
      <c r="AL32" s="24"/>
      <c r="AM32" s="34">
        <f t="shared" si="366"/>
        <v>3395760.94</v>
      </c>
      <c r="AN32" s="34"/>
      <c r="AO32" s="34"/>
      <c r="AP32" s="33">
        <f>ROUND($I$32/12,0)</f>
        <v>6</v>
      </c>
      <c r="AQ32" s="33">
        <f>ROUND(AP32*($J$32/$I$32),0)</f>
        <v>0</v>
      </c>
      <c r="AR32" s="33"/>
      <c r="AS32" s="24"/>
      <c r="AT32" s="34">
        <f>ROUND(AP32*$H$32,2)</f>
        <v>1567274.28</v>
      </c>
      <c r="AU32" s="34"/>
      <c r="AV32" s="34"/>
      <c r="AW32" s="33">
        <f>ROUND($M$32/12,0)+1</f>
        <v>7</v>
      </c>
      <c r="AX32" s="33">
        <f>ROUND(AW32*($N$32/$M$32),0)</f>
        <v>0</v>
      </c>
      <c r="AY32" s="33"/>
      <c r="AZ32" s="24"/>
      <c r="BA32" s="34">
        <f>ROUND(AW32*$H$32,2)</f>
        <v>1828486.66</v>
      </c>
      <c r="BB32" s="34"/>
      <c r="BC32" s="34"/>
      <c r="BD32" s="33">
        <f t="shared" si="367"/>
        <v>13</v>
      </c>
      <c r="BE32" s="33">
        <f t="shared" si="368"/>
        <v>0</v>
      </c>
      <c r="BF32" s="33"/>
      <c r="BG32" s="24"/>
      <c r="BH32" s="34">
        <f t="shared" si="369"/>
        <v>3395760.94</v>
      </c>
      <c r="BI32" s="34"/>
      <c r="BJ32" s="34"/>
      <c r="BK32" s="33">
        <f>ROUND($I$32/12,0)</f>
        <v>6</v>
      </c>
      <c r="BL32" s="33">
        <f>ROUND(BK32*($J$32/$I$32),0)</f>
        <v>0</v>
      </c>
      <c r="BM32" s="33"/>
      <c r="BN32" s="24"/>
      <c r="BO32" s="34">
        <f>ROUND(BK32*$H$32,2)</f>
        <v>1567274.28</v>
      </c>
      <c r="BP32" s="34"/>
      <c r="BQ32" s="34"/>
      <c r="BR32" s="33">
        <f>ROUND($M$32/12,0)</f>
        <v>6</v>
      </c>
      <c r="BS32" s="33">
        <f>ROUND(BR32*($N$32/$M$32),0)</f>
        <v>0</v>
      </c>
      <c r="BT32" s="33"/>
      <c r="BU32" s="24"/>
      <c r="BV32" s="34">
        <f>ROUND(BR32*$H$32,2)</f>
        <v>1567274.28</v>
      </c>
      <c r="BW32" s="34"/>
      <c r="BX32" s="34"/>
      <c r="BY32" s="33">
        <f t="shared" si="370"/>
        <v>12</v>
      </c>
      <c r="BZ32" s="33">
        <f t="shared" si="371"/>
        <v>0</v>
      </c>
      <c r="CA32" s="33"/>
      <c r="CB32" s="24"/>
      <c r="CC32" s="34">
        <f t="shared" si="372"/>
        <v>3134548.56</v>
      </c>
      <c r="CD32" s="34"/>
      <c r="CE32" s="34"/>
      <c r="CF32" s="33">
        <f>ROUND($I$32/12,0)</f>
        <v>6</v>
      </c>
      <c r="CG32" s="33">
        <f>ROUND(CF32*($J$32/$I$32),0)</f>
        <v>0</v>
      </c>
      <c r="CH32" s="33"/>
      <c r="CI32" s="24"/>
      <c r="CJ32" s="34">
        <f>ROUND(CF32*$H$32,2)</f>
        <v>1567274.28</v>
      </c>
      <c r="CK32" s="34"/>
      <c r="CL32" s="34"/>
      <c r="CM32" s="33">
        <f>ROUND($M$32/12,0)</f>
        <v>6</v>
      </c>
      <c r="CN32" s="33">
        <f>ROUND(CM32*($N$32/$M$32),0)</f>
        <v>0</v>
      </c>
      <c r="CO32" s="33"/>
      <c r="CP32" s="24"/>
      <c r="CQ32" s="34">
        <f>ROUND(CM32*$H$32,2)</f>
        <v>1567274.28</v>
      </c>
      <c r="CR32" s="34"/>
      <c r="CS32" s="34"/>
      <c r="CT32" s="33">
        <f t="shared" si="373"/>
        <v>12</v>
      </c>
      <c r="CU32" s="33">
        <f t="shared" si="374"/>
        <v>0</v>
      </c>
      <c r="CV32" s="33"/>
      <c r="CW32" s="24"/>
      <c r="CX32" s="34">
        <f t="shared" si="375"/>
        <v>3134548.56</v>
      </c>
      <c r="CY32" s="34"/>
      <c r="CZ32" s="34"/>
      <c r="DA32" s="33">
        <f>ROUND($I$32/12,0)</f>
        <v>6</v>
      </c>
      <c r="DB32" s="33">
        <f>ROUND(DA32*($J$32/$I$32),0)</f>
        <v>0</v>
      </c>
      <c r="DC32" s="33"/>
      <c r="DD32" s="24"/>
      <c r="DE32" s="34">
        <f>ROUND(DA32*$H$32,2)</f>
        <v>1567274.28</v>
      </c>
      <c r="DF32" s="34"/>
      <c r="DG32" s="34"/>
      <c r="DH32" s="33">
        <f>ROUND($M$32/12,0)</f>
        <v>6</v>
      </c>
      <c r="DI32" s="33">
        <f>ROUND(DH32*($N$32/$M$32),0)</f>
        <v>0</v>
      </c>
      <c r="DJ32" s="33"/>
      <c r="DK32" s="24"/>
      <c r="DL32" s="34">
        <f>ROUND(DH32*$H$32,2)</f>
        <v>1567274.28</v>
      </c>
      <c r="DM32" s="34"/>
      <c r="DN32" s="34"/>
      <c r="DO32" s="33">
        <f t="shared" si="376"/>
        <v>12</v>
      </c>
      <c r="DP32" s="33">
        <f t="shared" si="377"/>
        <v>0</v>
      </c>
      <c r="DQ32" s="33"/>
      <c r="DR32" s="24"/>
      <c r="DS32" s="34">
        <f t="shared" si="378"/>
        <v>3134548.56</v>
      </c>
      <c r="DT32" s="34"/>
      <c r="DU32" s="34"/>
      <c r="DV32" s="33">
        <f>ROUND($I$32/12,0)</f>
        <v>6</v>
      </c>
      <c r="DW32" s="33">
        <f>ROUND(DV32*($J$32/$I$32),0)</f>
        <v>0</v>
      </c>
      <c r="DX32" s="33"/>
      <c r="DY32" s="24"/>
      <c r="DZ32" s="34">
        <f>ROUND(DV32*$H$32,2)</f>
        <v>1567274.28</v>
      </c>
      <c r="EA32" s="34"/>
      <c r="EB32" s="34"/>
      <c r="EC32" s="33">
        <f>ROUND($M$32/12,0)</f>
        <v>6</v>
      </c>
      <c r="ED32" s="33">
        <f>ROUND(EC32*($N$32/$M$32),0)</f>
        <v>0</v>
      </c>
      <c r="EE32" s="33"/>
      <c r="EF32" s="24"/>
      <c r="EG32" s="34">
        <f>ROUND(EC32*$H$32,2)</f>
        <v>1567274.28</v>
      </c>
      <c r="EH32" s="34"/>
      <c r="EI32" s="34"/>
      <c r="EJ32" s="33">
        <f t="shared" si="379"/>
        <v>12</v>
      </c>
      <c r="EK32" s="33">
        <f t="shared" si="380"/>
        <v>0</v>
      </c>
      <c r="EL32" s="33"/>
      <c r="EM32" s="24"/>
      <c r="EN32" s="34">
        <f t="shared" si="381"/>
        <v>3134548.56</v>
      </c>
      <c r="EO32" s="34"/>
      <c r="EP32" s="34"/>
      <c r="EQ32" s="33">
        <f>ROUND($I$32/12,0)</f>
        <v>6</v>
      </c>
      <c r="ER32" s="33">
        <f>ROUND(EQ32*($J$32/$I$32),0)</f>
        <v>0</v>
      </c>
      <c r="ES32" s="33"/>
      <c r="ET32" s="24"/>
      <c r="EU32" s="34">
        <f>ROUND(EQ32*$H$32,2)</f>
        <v>1567274.28</v>
      </c>
      <c r="EV32" s="34"/>
      <c r="EW32" s="34"/>
      <c r="EX32" s="33">
        <f>ROUND($M$32/12,0)</f>
        <v>6</v>
      </c>
      <c r="EY32" s="33">
        <f>ROUND(EX32*($N$32/$M$32),0)</f>
        <v>0</v>
      </c>
      <c r="EZ32" s="33"/>
      <c r="FA32" s="24"/>
      <c r="FB32" s="34">
        <f>ROUND(EX32*$H$32,2)</f>
        <v>1567274.28</v>
      </c>
      <c r="FC32" s="34"/>
      <c r="FD32" s="34"/>
      <c r="FE32" s="33">
        <f t="shared" si="382"/>
        <v>12</v>
      </c>
      <c r="FF32" s="33">
        <f t="shared" si="383"/>
        <v>0</v>
      </c>
      <c r="FG32" s="33"/>
      <c r="FH32" s="24"/>
      <c r="FI32" s="34">
        <f t="shared" si="384"/>
        <v>3134548.56</v>
      </c>
      <c r="FJ32" s="34"/>
      <c r="FK32" s="34"/>
      <c r="FL32" s="33">
        <f>ROUND($I$32/12,0)</f>
        <v>6</v>
      </c>
      <c r="FM32" s="33">
        <f>ROUND(FL32*($J$32/$I$32),0)</f>
        <v>0</v>
      </c>
      <c r="FN32" s="33"/>
      <c r="FO32" s="24"/>
      <c r="FP32" s="34">
        <f>ROUND(FL32*$H$32,2)</f>
        <v>1567274.28</v>
      </c>
      <c r="FQ32" s="34"/>
      <c r="FR32" s="34"/>
      <c r="FS32" s="33">
        <f>ROUND($M$32/12,0)</f>
        <v>6</v>
      </c>
      <c r="FT32" s="33">
        <f>ROUND(FS32*($N$32/$M$32),0)</f>
        <v>0</v>
      </c>
      <c r="FU32" s="33"/>
      <c r="FV32" s="24"/>
      <c r="FW32" s="34">
        <f>ROUND(FS32*$H$32,2)</f>
        <v>1567274.28</v>
      </c>
      <c r="FX32" s="34"/>
      <c r="FY32" s="34"/>
      <c r="FZ32" s="33">
        <f t="shared" si="385"/>
        <v>12</v>
      </c>
      <c r="GA32" s="33">
        <f t="shared" si="386"/>
        <v>0</v>
      </c>
      <c r="GB32" s="33"/>
      <c r="GC32" s="24"/>
      <c r="GD32" s="34">
        <f t="shared" si="387"/>
        <v>3134548.56</v>
      </c>
      <c r="GE32" s="34"/>
      <c r="GF32" s="34"/>
      <c r="GG32" s="33">
        <f>ROUND($I$32/12,0)</f>
        <v>6</v>
      </c>
      <c r="GH32" s="33">
        <f>ROUND(GG32*($J$32/$I$32),0)</f>
        <v>0</v>
      </c>
      <c r="GI32" s="33"/>
      <c r="GJ32" s="24"/>
      <c r="GK32" s="34">
        <f>ROUND(GG32*$H$32,2)</f>
        <v>1567274.28</v>
      </c>
      <c r="GL32" s="34"/>
      <c r="GM32" s="34"/>
      <c r="GN32" s="33">
        <f>ROUND($M$32/12,0)</f>
        <v>6</v>
      </c>
      <c r="GO32" s="33">
        <f>ROUND(GN32*($N$32/$M$32),0)</f>
        <v>0</v>
      </c>
      <c r="GP32" s="33"/>
      <c r="GQ32" s="24"/>
      <c r="GR32" s="34">
        <f>ROUND(GN32*$H$32,2)</f>
        <v>1567274.28</v>
      </c>
      <c r="GS32" s="34"/>
      <c r="GT32" s="34"/>
      <c r="GU32" s="33">
        <f t="shared" si="388"/>
        <v>12</v>
      </c>
      <c r="GV32" s="33">
        <f t="shared" si="389"/>
        <v>0</v>
      </c>
      <c r="GW32" s="33"/>
      <c r="GX32" s="24"/>
      <c r="GY32" s="34">
        <f t="shared" si="390"/>
        <v>3134548.56</v>
      </c>
      <c r="GZ32" s="34"/>
      <c r="HA32" s="34"/>
      <c r="HB32" s="33">
        <f>ROUND($I$32/12,0)</f>
        <v>6</v>
      </c>
      <c r="HC32" s="33">
        <f>ROUND(HB32*($J$32/$I$32),0)</f>
        <v>0</v>
      </c>
      <c r="HD32" s="33"/>
      <c r="HE32" s="24"/>
      <c r="HF32" s="34">
        <f>ROUND(HB32*$H$32,2)</f>
        <v>1567274.28</v>
      </c>
      <c r="HG32" s="34"/>
      <c r="HH32" s="34"/>
      <c r="HI32" s="33">
        <f>ROUND($M$32/12,0)</f>
        <v>6</v>
      </c>
      <c r="HJ32" s="33">
        <f>ROUND(HI32*($N$32/$M$32),0)</f>
        <v>0</v>
      </c>
      <c r="HK32" s="33"/>
      <c r="HL32" s="24"/>
      <c r="HM32" s="34">
        <f>ROUND(HI32*$H$32,2)</f>
        <v>1567274.28</v>
      </c>
      <c r="HN32" s="34"/>
      <c r="HO32" s="34"/>
      <c r="HP32" s="33">
        <f t="shared" si="391"/>
        <v>12</v>
      </c>
      <c r="HQ32" s="33">
        <f t="shared" si="392"/>
        <v>0</v>
      </c>
      <c r="HR32" s="33"/>
      <c r="HS32" s="24"/>
      <c r="HT32" s="34">
        <f t="shared" si="393"/>
        <v>3134548.56</v>
      </c>
      <c r="HU32" s="34"/>
      <c r="HV32" s="34"/>
      <c r="HW32" s="33">
        <f>ROUND($I$32/12,0)</f>
        <v>6</v>
      </c>
      <c r="HX32" s="33">
        <f>ROUND(HW32*($J$32/$I$32),0)</f>
        <v>0</v>
      </c>
      <c r="HY32" s="33"/>
      <c r="HZ32" s="24"/>
      <c r="IA32" s="34">
        <f>ROUND(HW32*$H$32,2)</f>
        <v>1567274.28</v>
      </c>
      <c r="IB32" s="34"/>
      <c r="IC32" s="34"/>
      <c r="ID32" s="33">
        <f>ROUND($M$32/12,0)</f>
        <v>6</v>
      </c>
      <c r="IE32" s="33">
        <f>ROUND(ID32*($N$32/$M$32),0)</f>
        <v>0</v>
      </c>
      <c r="IF32" s="33"/>
      <c r="IG32" s="24"/>
      <c r="IH32" s="34">
        <f>ROUND(ID32*$H$32,2)</f>
        <v>1567274.28</v>
      </c>
      <c r="II32" s="34"/>
      <c r="IJ32" s="34"/>
      <c r="IK32" s="33">
        <f t="shared" si="394"/>
        <v>12</v>
      </c>
      <c r="IL32" s="33">
        <f t="shared" si="395"/>
        <v>0</v>
      </c>
      <c r="IM32" s="33"/>
      <c r="IN32" s="24"/>
      <c r="IO32" s="34">
        <f t="shared" si="396"/>
        <v>3134548.56</v>
      </c>
      <c r="IP32" s="34"/>
      <c r="IQ32" s="34"/>
      <c r="IR32" s="33">
        <f>ROUND($I$32/12,0)-2</f>
        <v>4</v>
      </c>
      <c r="IS32" s="33">
        <f>ROUND(IR32*($J$32/$I$32),0)</f>
        <v>0</v>
      </c>
      <c r="IT32" s="33"/>
      <c r="IU32" s="24"/>
      <c r="IV32" s="34">
        <f>ROUND(IR32*$H$32,2)</f>
        <v>1044849.52</v>
      </c>
      <c r="IW32" s="34"/>
      <c r="IX32" s="34"/>
      <c r="IY32" s="33">
        <f>ROUND($M$32/12,0)</f>
        <v>6</v>
      </c>
      <c r="IZ32" s="33">
        <f>ROUND(IY32*($N$32/$M$32),0)</f>
        <v>0</v>
      </c>
      <c r="JA32" s="33"/>
      <c r="JB32" s="24"/>
      <c r="JC32" s="34">
        <f>ROUND(IY32*$H$32,2)</f>
        <v>1567274.28</v>
      </c>
      <c r="JD32" s="33">
        <f t="shared" si="397"/>
        <v>10</v>
      </c>
      <c r="JE32" s="33">
        <f t="shared" si="398"/>
        <v>0</v>
      </c>
      <c r="JF32" s="33"/>
      <c r="JG32" s="24"/>
      <c r="JH32" s="34">
        <f t="shared" si="399"/>
        <v>2612123.7999999998</v>
      </c>
      <c r="JI32" s="33">
        <f t="shared" si="400"/>
        <v>70</v>
      </c>
      <c r="JJ32" s="33">
        <f t="shared" si="401"/>
        <v>0</v>
      </c>
      <c r="JK32" s="33"/>
      <c r="JL32" s="34">
        <f t="shared" si="402"/>
        <v>18284866.599999998</v>
      </c>
      <c r="JM32" s="33">
        <f t="shared" si="403"/>
        <v>74</v>
      </c>
      <c r="JN32" s="33">
        <f t="shared" si="404"/>
        <v>0</v>
      </c>
      <c r="JO32" s="33"/>
      <c r="JP32" s="34">
        <f t="shared" si="405"/>
        <v>19329716.119999997</v>
      </c>
      <c r="JQ32" s="33">
        <f t="shared" si="406"/>
        <v>144</v>
      </c>
      <c r="JR32" s="33">
        <f t="shared" si="407"/>
        <v>0</v>
      </c>
      <c r="JS32" s="24"/>
      <c r="JT32" s="34">
        <f t="shared" si="408"/>
        <v>37614582.719999999</v>
      </c>
      <c r="JV32" s="73">
        <f t="shared" si="83"/>
        <v>0</v>
      </c>
      <c r="JW32" s="73">
        <f t="shared" si="84"/>
        <v>0</v>
      </c>
      <c r="JX32" s="73">
        <f t="shared" si="85"/>
        <v>0</v>
      </c>
      <c r="JY32" s="80">
        <f t="shared" si="86"/>
        <v>0</v>
      </c>
      <c r="JZ32" s="73">
        <f t="shared" si="87"/>
        <v>0</v>
      </c>
      <c r="KA32" s="73">
        <f t="shared" si="88"/>
        <v>0</v>
      </c>
      <c r="KB32" s="73">
        <f t="shared" si="89"/>
        <v>0</v>
      </c>
      <c r="KC32" s="73">
        <f t="shared" si="90"/>
        <v>0</v>
      </c>
      <c r="KD32" s="73">
        <f t="shared" si="91"/>
        <v>0</v>
      </c>
      <c r="KE32" s="73">
        <f t="shared" si="92"/>
        <v>0</v>
      </c>
      <c r="KF32" s="73">
        <f t="shared" si="93"/>
        <v>0</v>
      </c>
      <c r="KG32" s="73">
        <f t="shared" si="94"/>
        <v>0</v>
      </c>
    </row>
    <row r="33" spans="1:293" ht="20.25" hidden="1" customHeight="1">
      <c r="A33" s="24">
        <v>110010</v>
      </c>
      <c r="B33" s="24" t="s">
        <v>40</v>
      </c>
      <c r="C33" s="24">
        <v>40</v>
      </c>
      <c r="D33" s="24">
        <v>0</v>
      </c>
      <c r="E33" s="34" t="s">
        <v>101</v>
      </c>
      <c r="F33" s="46" t="s">
        <v>116</v>
      </c>
      <c r="G33" s="52" t="s">
        <v>117</v>
      </c>
      <c r="H33" s="34">
        <v>420681.65</v>
      </c>
      <c r="I33" s="86">
        <v>1</v>
      </c>
      <c r="J33" s="86"/>
      <c r="K33" s="87"/>
      <c r="L33" s="88">
        <f t="shared" si="320"/>
        <v>420681.65</v>
      </c>
      <c r="M33" s="86">
        <v>2</v>
      </c>
      <c r="N33" s="33"/>
      <c r="O33" s="24"/>
      <c r="P33" s="34">
        <f t="shared" si="360"/>
        <v>841363.3</v>
      </c>
      <c r="Q33" s="33">
        <f t="shared" si="361"/>
        <v>3</v>
      </c>
      <c r="R33" s="33">
        <f t="shared" si="362"/>
        <v>0</v>
      </c>
      <c r="S33" s="24"/>
      <c r="T33" s="34">
        <f t="shared" si="363"/>
        <v>1262044.9500000002</v>
      </c>
      <c r="U33" s="33">
        <v>1</v>
      </c>
      <c r="V33" s="33">
        <f>ROUND(U33*($J$33/$I$33),0)</f>
        <v>0</v>
      </c>
      <c r="W33" s="33"/>
      <c r="X33" s="24"/>
      <c r="Y33" s="34">
        <f>ROUND(U33*$H$33,2)</f>
        <v>420681.65</v>
      </c>
      <c r="Z33" s="34"/>
      <c r="AA33" s="34"/>
      <c r="AB33" s="33">
        <v>1</v>
      </c>
      <c r="AC33" s="33">
        <f>ROUND(AB33*($N$33/$M$33),0)</f>
        <v>0</v>
      </c>
      <c r="AD33" s="33"/>
      <c r="AE33" s="24"/>
      <c r="AF33" s="34">
        <f>ROUND(AB33*$H$33,2)</f>
        <v>420681.65</v>
      </c>
      <c r="AG33" s="34"/>
      <c r="AH33" s="34"/>
      <c r="AI33" s="33">
        <f t="shared" si="364"/>
        <v>2</v>
      </c>
      <c r="AJ33" s="33">
        <f t="shared" si="365"/>
        <v>0</v>
      </c>
      <c r="AK33" s="33"/>
      <c r="AL33" s="24"/>
      <c r="AM33" s="34">
        <f t="shared" si="366"/>
        <v>841363.3</v>
      </c>
      <c r="AN33" s="34"/>
      <c r="AO33" s="34"/>
      <c r="AP33" s="33"/>
      <c r="AQ33" s="33">
        <f>ROUND(AP33*($J$33/$I$33),0)</f>
        <v>0</v>
      </c>
      <c r="AR33" s="33"/>
      <c r="AS33" s="24"/>
      <c r="AT33" s="34">
        <f>ROUND(AP33*$H$33,2)</f>
        <v>0</v>
      </c>
      <c r="AU33" s="34"/>
      <c r="AV33" s="34"/>
      <c r="AW33" s="33">
        <v>1</v>
      </c>
      <c r="AX33" s="33">
        <f>ROUND(AW33*($N$33/$M$33),0)</f>
        <v>0</v>
      </c>
      <c r="AY33" s="33"/>
      <c r="AZ33" s="24"/>
      <c r="BA33" s="34">
        <f>ROUND(AW33*$H$33,2)</f>
        <v>420681.65</v>
      </c>
      <c r="BB33" s="34"/>
      <c r="BC33" s="34"/>
      <c r="BD33" s="33">
        <f t="shared" si="367"/>
        <v>1</v>
      </c>
      <c r="BE33" s="33">
        <f t="shared" si="368"/>
        <v>0</v>
      </c>
      <c r="BF33" s="33"/>
      <c r="BG33" s="24"/>
      <c r="BH33" s="34">
        <f t="shared" si="369"/>
        <v>420681.65</v>
      </c>
      <c r="BI33" s="34"/>
      <c r="BJ33" s="34"/>
      <c r="BK33" s="33"/>
      <c r="BL33" s="33">
        <f>ROUND(BK33*($J$33/$I$33),0)</f>
        <v>0</v>
      </c>
      <c r="BM33" s="33"/>
      <c r="BN33" s="24"/>
      <c r="BO33" s="34">
        <f>ROUND(BK33*$H$33,2)</f>
        <v>0</v>
      </c>
      <c r="BP33" s="34"/>
      <c r="BQ33" s="34"/>
      <c r="BR33" s="33"/>
      <c r="BS33" s="33">
        <f>ROUND(BR33*($N$33/$M$33),0)</f>
        <v>0</v>
      </c>
      <c r="BT33" s="33"/>
      <c r="BU33" s="24"/>
      <c r="BV33" s="34">
        <f>ROUND(BR33*$H$33,2)</f>
        <v>0</v>
      </c>
      <c r="BW33" s="34"/>
      <c r="BX33" s="34"/>
      <c r="BY33" s="33">
        <f t="shared" si="370"/>
        <v>0</v>
      </c>
      <c r="BZ33" s="33">
        <f t="shared" si="371"/>
        <v>0</v>
      </c>
      <c r="CA33" s="33"/>
      <c r="CB33" s="24"/>
      <c r="CC33" s="34">
        <f t="shared" si="372"/>
        <v>0</v>
      </c>
      <c r="CD33" s="34"/>
      <c r="CE33" s="34"/>
      <c r="CF33" s="33"/>
      <c r="CG33" s="33">
        <f>ROUND(CF33*($J$33/$I$33),0)</f>
        <v>0</v>
      </c>
      <c r="CH33" s="33"/>
      <c r="CI33" s="24"/>
      <c r="CJ33" s="34">
        <f>ROUND(CF33*$H$33,2)</f>
        <v>0</v>
      </c>
      <c r="CK33" s="34"/>
      <c r="CL33" s="34"/>
      <c r="CM33" s="33"/>
      <c r="CN33" s="33">
        <f>ROUND(CM33*($N$33/$M$33),0)</f>
        <v>0</v>
      </c>
      <c r="CO33" s="33"/>
      <c r="CP33" s="24"/>
      <c r="CQ33" s="34">
        <f>ROUND(CM33*$H$33,2)</f>
        <v>0</v>
      </c>
      <c r="CR33" s="34"/>
      <c r="CS33" s="34"/>
      <c r="CT33" s="33">
        <f t="shared" si="373"/>
        <v>0</v>
      </c>
      <c r="CU33" s="33">
        <f t="shared" si="374"/>
        <v>0</v>
      </c>
      <c r="CV33" s="33"/>
      <c r="CW33" s="24"/>
      <c r="CX33" s="34">
        <f t="shared" si="375"/>
        <v>0</v>
      </c>
      <c r="CY33" s="34"/>
      <c r="CZ33" s="34"/>
      <c r="DA33" s="33"/>
      <c r="DB33" s="33">
        <f>ROUND(DA33*($J$33/$I$33),0)</f>
        <v>0</v>
      </c>
      <c r="DC33" s="33"/>
      <c r="DD33" s="24"/>
      <c r="DE33" s="34">
        <f>ROUND(DA33*$H$33,2)</f>
        <v>0</v>
      </c>
      <c r="DF33" s="34"/>
      <c r="DG33" s="34"/>
      <c r="DH33" s="33"/>
      <c r="DI33" s="33">
        <f>ROUND(DH33*($N$33/$M$33),0)</f>
        <v>0</v>
      </c>
      <c r="DJ33" s="33"/>
      <c r="DK33" s="24"/>
      <c r="DL33" s="34">
        <f>ROUND(DH33*$H$33,2)</f>
        <v>0</v>
      </c>
      <c r="DM33" s="34"/>
      <c r="DN33" s="34"/>
      <c r="DO33" s="33">
        <f t="shared" si="376"/>
        <v>0</v>
      </c>
      <c r="DP33" s="33">
        <f t="shared" si="377"/>
        <v>0</v>
      </c>
      <c r="DQ33" s="33"/>
      <c r="DR33" s="24"/>
      <c r="DS33" s="34">
        <f t="shared" si="378"/>
        <v>0</v>
      </c>
      <c r="DT33" s="34"/>
      <c r="DU33" s="34"/>
      <c r="DV33" s="33"/>
      <c r="DW33" s="33">
        <f>ROUND(DV33*($J$33/$I$33),0)</f>
        <v>0</v>
      </c>
      <c r="DX33" s="33"/>
      <c r="DY33" s="24"/>
      <c r="DZ33" s="34">
        <f>ROUND(DV33*$H$33,2)</f>
        <v>0</v>
      </c>
      <c r="EA33" s="34"/>
      <c r="EB33" s="34"/>
      <c r="EC33" s="33"/>
      <c r="ED33" s="33">
        <f>ROUND(EC33*($N$33/$M$33),0)</f>
        <v>0</v>
      </c>
      <c r="EE33" s="33"/>
      <c r="EF33" s="24"/>
      <c r="EG33" s="34">
        <f>ROUND(EC33*$H$33,2)</f>
        <v>0</v>
      </c>
      <c r="EH33" s="34"/>
      <c r="EI33" s="34"/>
      <c r="EJ33" s="33">
        <f t="shared" si="379"/>
        <v>0</v>
      </c>
      <c r="EK33" s="33">
        <f t="shared" si="380"/>
        <v>0</v>
      </c>
      <c r="EL33" s="33"/>
      <c r="EM33" s="24"/>
      <c r="EN33" s="34">
        <f t="shared" si="381"/>
        <v>0</v>
      </c>
      <c r="EO33" s="34"/>
      <c r="EP33" s="34"/>
      <c r="EQ33" s="33"/>
      <c r="ER33" s="33">
        <f>ROUND(EQ33*($J$33/$I$33),0)</f>
        <v>0</v>
      </c>
      <c r="ES33" s="33"/>
      <c r="ET33" s="24"/>
      <c r="EU33" s="34">
        <f>ROUND(EQ33*$H$33,2)</f>
        <v>0</v>
      </c>
      <c r="EV33" s="34"/>
      <c r="EW33" s="34"/>
      <c r="EX33" s="33"/>
      <c r="EY33" s="33">
        <f>ROUND(EX33*($N$33/$M$33),0)</f>
        <v>0</v>
      </c>
      <c r="EZ33" s="33"/>
      <c r="FA33" s="24"/>
      <c r="FB33" s="34">
        <f>ROUND(EX33*$H$33,2)</f>
        <v>0</v>
      </c>
      <c r="FC33" s="34"/>
      <c r="FD33" s="34"/>
      <c r="FE33" s="33">
        <f t="shared" si="382"/>
        <v>0</v>
      </c>
      <c r="FF33" s="33">
        <f t="shared" si="383"/>
        <v>0</v>
      </c>
      <c r="FG33" s="33"/>
      <c r="FH33" s="24"/>
      <c r="FI33" s="34">
        <f t="shared" si="384"/>
        <v>0</v>
      </c>
      <c r="FJ33" s="34"/>
      <c r="FK33" s="34"/>
      <c r="FL33" s="33"/>
      <c r="FM33" s="33">
        <f>ROUND(FL33*($J$33/$I$33),0)</f>
        <v>0</v>
      </c>
      <c r="FN33" s="33"/>
      <c r="FO33" s="24"/>
      <c r="FP33" s="34">
        <f>ROUND(FL33*$H$33,2)</f>
        <v>0</v>
      </c>
      <c r="FQ33" s="34"/>
      <c r="FR33" s="34"/>
      <c r="FS33" s="33"/>
      <c r="FT33" s="33">
        <f>ROUND(FS33*($N$33/$M$33),0)</f>
        <v>0</v>
      </c>
      <c r="FU33" s="33"/>
      <c r="FV33" s="24"/>
      <c r="FW33" s="34">
        <f>ROUND(FS33*$H$33,2)</f>
        <v>0</v>
      </c>
      <c r="FX33" s="34"/>
      <c r="FY33" s="34"/>
      <c r="FZ33" s="33">
        <f t="shared" si="385"/>
        <v>0</v>
      </c>
      <c r="GA33" s="33">
        <f t="shared" si="386"/>
        <v>0</v>
      </c>
      <c r="GB33" s="33"/>
      <c r="GC33" s="24"/>
      <c r="GD33" s="34">
        <f t="shared" si="387"/>
        <v>0</v>
      </c>
      <c r="GE33" s="34"/>
      <c r="GF33" s="34"/>
      <c r="GG33" s="33"/>
      <c r="GH33" s="33">
        <f>ROUND(GG33*($J$33/$I$33),0)</f>
        <v>0</v>
      </c>
      <c r="GI33" s="33"/>
      <c r="GJ33" s="24"/>
      <c r="GK33" s="34">
        <f>ROUND(GG33*$H$33,2)</f>
        <v>0</v>
      </c>
      <c r="GL33" s="34"/>
      <c r="GM33" s="34"/>
      <c r="GN33" s="33"/>
      <c r="GO33" s="33">
        <f>ROUND(GN33*($N$33/$M$33),0)</f>
        <v>0</v>
      </c>
      <c r="GP33" s="33"/>
      <c r="GQ33" s="24"/>
      <c r="GR33" s="34">
        <f>ROUND(GN33*$H$33,2)</f>
        <v>0</v>
      </c>
      <c r="GS33" s="34"/>
      <c r="GT33" s="34"/>
      <c r="GU33" s="33">
        <f t="shared" si="388"/>
        <v>0</v>
      </c>
      <c r="GV33" s="33">
        <f t="shared" si="389"/>
        <v>0</v>
      </c>
      <c r="GW33" s="33"/>
      <c r="GX33" s="24"/>
      <c r="GY33" s="34">
        <f t="shared" si="390"/>
        <v>0</v>
      </c>
      <c r="GZ33" s="34"/>
      <c r="HA33" s="34"/>
      <c r="HB33" s="33"/>
      <c r="HC33" s="33">
        <f>ROUND(HB33*($J$33/$I$33),0)</f>
        <v>0</v>
      </c>
      <c r="HD33" s="33"/>
      <c r="HE33" s="24"/>
      <c r="HF33" s="34">
        <f>ROUND(HB33*$H$33,2)</f>
        <v>0</v>
      </c>
      <c r="HG33" s="34"/>
      <c r="HH33" s="34"/>
      <c r="HI33" s="33"/>
      <c r="HJ33" s="33">
        <f>ROUND(HI33*($N$33/$M$33),0)</f>
        <v>0</v>
      </c>
      <c r="HK33" s="33"/>
      <c r="HL33" s="24"/>
      <c r="HM33" s="34">
        <f>ROUND(HI33*$H$33,2)</f>
        <v>0</v>
      </c>
      <c r="HN33" s="34"/>
      <c r="HO33" s="34"/>
      <c r="HP33" s="33">
        <f t="shared" si="391"/>
        <v>0</v>
      </c>
      <c r="HQ33" s="33">
        <f t="shared" si="392"/>
        <v>0</v>
      </c>
      <c r="HR33" s="33"/>
      <c r="HS33" s="24"/>
      <c r="HT33" s="34">
        <f t="shared" si="393"/>
        <v>0</v>
      </c>
      <c r="HU33" s="34"/>
      <c r="HV33" s="34"/>
      <c r="HW33" s="33"/>
      <c r="HX33" s="33">
        <f>ROUND(HW33*($J$33/$I$33),0)</f>
        <v>0</v>
      </c>
      <c r="HY33" s="33"/>
      <c r="HZ33" s="24"/>
      <c r="IA33" s="34">
        <f>ROUND(HW33*$H$33,2)</f>
        <v>0</v>
      </c>
      <c r="IB33" s="34"/>
      <c r="IC33" s="34"/>
      <c r="ID33" s="33"/>
      <c r="IE33" s="33">
        <f>ROUND(ID33*($N$33/$M$33),0)</f>
        <v>0</v>
      </c>
      <c r="IF33" s="33"/>
      <c r="IG33" s="24"/>
      <c r="IH33" s="34">
        <f>ROUND(ID33*$H$33,2)</f>
        <v>0</v>
      </c>
      <c r="II33" s="34"/>
      <c r="IJ33" s="34"/>
      <c r="IK33" s="33">
        <f t="shared" si="394"/>
        <v>0</v>
      </c>
      <c r="IL33" s="33">
        <f t="shared" si="395"/>
        <v>0</v>
      </c>
      <c r="IM33" s="33"/>
      <c r="IN33" s="24"/>
      <c r="IO33" s="34">
        <f t="shared" si="396"/>
        <v>0</v>
      </c>
      <c r="IP33" s="34"/>
      <c r="IQ33" s="34"/>
      <c r="IR33" s="33"/>
      <c r="IS33" s="33">
        <f>ROUND(IR33*($J$33/$I$33),0)</f>
        <v>0</v>
      </c>
      <c r="IT33" s="33"/>
      <c r="IU33" s="24"/>
      <c r="IV33" s="34">
        <f>ROUND(IR33*$H$33,2)</f>
        <v>0</v>
      </c>
      <c r="IW33" s="34"/>
      <c r="IX33" s="34"/>
      <c r="IY33" s="33"/>
      <c r="IZ33" s="33">
        <f>ROUND(IY33*($N$33/$M$33),0)</f>
        <v>0</v>
      </c>
      <c r="JA33" s="33"/>
      <c r="JB33" s="24"/>
      <c r="JC33" s="34">
        <f>ROUND(IY33*$H$33,2)</f>
        <v>0</v>
      </c>
      <c r="JD33" s="33">
        <f t="shared" si="397"/>
        <v>0</v>
      </c>
      <c r="JE33" s="33">
        <f t="shared" si="398"/>
        <v>0</v>
      </c>
      <c r="JF33" s="33"/>
      <c r="JG33" s="24"/>
      <c r="JH33" s="34">
        <f t="shared" si="399"/>
        <v>0</v>
      </c>
      <c r="JI33" s="33">
        <f t="shared" si="400"/>
        <v>1</v>
      </c>
      <c r="JJ33" s="33">
        <f t="shared" si="401"/>
        <v>0</v>
      </c>
      <c r="JK33" s="33"/>
      <c r="JL33" s="34">
        <f t="shared" si="402"/>
        <v>420681.65</v>
      </c>
      <c r="JM33" s="33">
        <f t="shared" si="403"/>
        <v>2</v>
      </c>
      <c r="JN33" s="33">
        <f t="shared" si="404"/>
        <v>0</v>
      </c>
      <c r="JO33" s="33"/>
      <c r="JP33" s="34">
        <f t="shared" si="405"/>
        <v>841363.3</v>
      </c>
      <c r="JQ33" s="33">
        <f t="shared" si="406"/>
        <v>3</v>
      </c>
      <c r="JR33" s="33">
        <f t="shared" si="407"/>
        <v>0</v>
      </c>
      <c r="JS33" s="24"/>
      <c r="JT33" s="34">
        <f t="shared" si="408"/>
        <v>1262044.9500000002</v>
      </c>
      <c r="JV33" s="73">
        <f t="shared" si="83"/>
        <v>0</v>
      </c>
      <c r="JW33" s="73">
        <f t="shared" si="84"/>
        <v>0</v>
      </c>
      <c r="JX33" s="73">
        <f t="shared" si="85"/>
        <v>0</v>
      </c>
      <c r="JY33" s="80">
        <f t="shared" si="86"/>
        <v>0</v>
      </c>
      <c r="JZ33" s="73">
        <f t="shared" si="87"/>
        <v>0</v>
      </c>
      <c r="KA33" s="73">
        <f t="shared" si="88"/>
        <v>0</v>
      </c>
      <c r="KB33" s="73">
        <f t="shared" si="89"/>
        <v>0</v>
      </c>
      <c r="KC33" s="73">
        <f t="shared" si="90"/>
        <v>0</v>
      </c>
      <c r="KD33" s="73">
        <f t="shared" si="91"/>
        <v>0</v>
      </c>
      <c r="KE33" s="73">
        <f t="shared" si="92"/>
        <v>0</v>
      </c>
      <c r="KF33" s="73">
        <f t="shared" si="93"/>
        <v>0</v>
      </c>
      <c r="KG33" s="73">
        <f t="shared" si="94"/>
        <v>0</v>
      </c>
    </row>
    <row r="34" spans="1:293" s="28" customFormat="1" ht="20.25" customHeight="1">
      <c r="A34" s="29">
        <v>110013</v>
      </c>
      <c r="B34" s="29" t="s">
        <v>155</v>
      </c>
      <c r="C34" s="29"/>
      <c r="D34" s="29"/>
      <c r="E34" s="29"/>
      <c r="F34" s="42"/>
      <c r="G34" s="42"/>
      <c r="H34" s="38"/>
      <c r="I34" s="39">
        <f>I35+I37+I39+I42+I45+I48+I50+I53</f>
        <v>89</v>
      </c>
      <c r="J34" s="39">
        <f>J35+J37+J39+J42+J45+J48+J50+J53</f>
        <v>0</v>
      </c>
      <c r="K34" s="29"/>
      <c r="L34" s="38">
        <f>L35+L37+L39+L42+L45+L48+L50+L53</f>
        <v>18233860.140000001</v>
      </c>
      <c r="M34" s="39">
        <f>M35+M37+M39+M42+M45+M48+M50+M53</f>
        <v>106</v>
      </c>
      <c r="N34" s="39">
        <f>N35+N37+N39+N42+N45+N48+N50+N53</f>
        <v>0</v>
      </c>
      <c r="O34" s="29"/>
      <c r="P34" s="38">
        <f>P35+P37+P39+P42+P45+P48+P50+P53</f>
        <v>22803795.050000001</v>
      </c>
      <c r="Q34" s="39">
        <f>Q35+Q37+Q39+Q42+Q45+Q48+Q50+Q53</f>
        <v>195</v>
      </c>
      <c r="R34" s="39">
        <f>R35+R37+R39+R42+R45+R48+R50+R53</f>
        <v>0</v>
      </c>
      <c r="S34" s="29"/>
      <c r="T34" s="38">
        <f>T35+T37+T39+T42+T45+T48+T50+T53</f>
        <v>41037655.189999998</v>
      </c>
      <c r="U34" s="39">
        <f>U35+U37+U39+U42+U45+U48+U50+U53</f>
        <v>13</v>
      </c>
      <c r="V34" s="39">
        <f>V35+V37+V39+V42+V45+V48+V50+V53</f>
        <v>0</v>
      </c>
      <c r="W34" s="39"/>
      <c r="X34" s="29"/>
      <c r="Y34" s="38">
        <f>Y35+Y37+Y39+Y42+Y45+Y48+Y50+Y53</f>
        <v>2642361.2499999995</v>
      </c>
      <c r="Z34" s="38"/>
      <c r="AA34" s="38"/>
      <c r="AB34" s="39">
        <f>AB35+AB37+AB39+AB42+AB45+AB48+AB50+AB53</f>
        <v>15</v>
      </c>
      <c r="AC34" s="39">
        <f>AC35+AC37+AC39+AC42+AC45+AC48+AC50+AC53</f>
        <v>0</v>
      </c>
      <c r="AD34" s="39"/>
      <c r="AE34" s="29"/>
      <c r="AF34" s="38">
        <f>AF35+AF37+AF39+AF42+AF45+AF48+AF50+AF53</f>
        <v>3199225.6</v>
      </c>
      <c r="AG34" s="38"/>
      <c r="AH34" s="38"/>
      <c r="AI34" s="39">
        <f>AI35+AI37+AI39+AI42+AI45+AI48+AI50+AI53</f>
        <v>28</v>
      </c>
      <c r="AJ34" s="39">
        <f>AJ35+AJ37+AJ39+AJ42+AJ45+AJ48+AJ50+AJ53</f>
        <v>0</v>
      </c>
      <c r="AK34" s="39"/>
      <c r="AL34" s="29"/>
      <c r="AM34" s="38">
        <f>AM35+AM37+AM39+AM42+AM45+AM48+AM50+AM53</f>
        <v>5841586.8499999996</v>
      </c>
      <c r="AN34" s="38"/>
      <c r="AO34" s="38"/>
      <c r="AP34" s="39">
        <f>AP35+AP37+AP39+AP42+AP45+AP48+AP50+AP53</f>
        <v>10</v>
      </c>
      <c r="AQ34" s="39">
        <f>AQ35+AQ37+AQ39+AQ42+AQ45+AQ48+AQ50+AQ53</f>
        <v>0</v>
      </c>
      <c r="AR34" s="39"/>
      <c r="AS34" s="29"/>
      <c r="AT34" s="38">
        <f>AT35+AT37+AT39+AT42+AT45+AT48+AT50+AT53</f>
        <v>1983397.2899999998</v>
      </c>
      <c r="AU34" s="38"/>
      <c r="AV34" s="38"/>
      <c r="AW34" s="39">
        <f>AW35+AW37+AW39+AW42+AW45+AW48+AW50+AW53</f>
        <v>14</v>
      </c>
      <c r="AX34" s="39">
        <f>AX35+AX37+AX39+AX42+AX45+AX48+AX50+AX53</f>
        <v>0</v>
      </c>
      <c r="AY34" s="39"/>
      <c r="AZ34" s="29"/>
      <c r="BA34" s="38">
        <f>BA35+BA37+BA39+BA42+BA45+BA48+BA50+BA53</f>
        <v>3028027.9499999997</v>
      </c>
      <c r="BB34" s="38"/>
      <c r="BC34" s="38"/>
      <c r="BD34" s="39">
        <f>BD35+BD37+BD39+BD42+BD45+BD48+BD50+BD53</f>
        <v>24</v>
      </c>
      <c r="BE34" s="39">
        <f>BE35+BE37+BE39+BE42+BE45+BE48+BE50+BE53</f>
        <v>0</v>
      </c>
      <c r="BF34" s="39"/>
      <c r="BG34" s="29"/>
      <c r="BH34" s="38">
        <f>BH35+BH37+BH39+BH42+BH45+BH48+BH50+BH53</f>
        <v>5011425.24</v>
      </c>
      <c r="BI34" s="38"/>
      <c r="BJ34" s="38"/>
      <c r="BK34" s="39">
        <f>BK35+BK37+BK39+BK42+BK45+BK48+BK50+BK53</f>
        <v>10</v>
      </c>
      <c r="BL34" s="39">
        <f>BL35+BL37+BL39+BL42+BL45+BL48+BL50+BL53</f>
        <v>0</v>
      </c>
      <c r="BM34" s="39"/>
      <c r="BN34" s="29"/>
      <c r="BO34" s="38">
        <f>BO35+BO37+BO39+BO42+BO45+BO48+BO50+BO53</f>
        <v>1983397.2899999998</v>
      </c>
      <c r="BP34" s="38"/>
      <c r="BQ34" s="38"/>
      <c r="BR34" s="39">
        <f>BR35+BR37+BR39+BR42+BR45+BR48+BR50+BR53</f>
        <v>12</v>
      </c>
      <c r="BS34" s="39">
        <f>BS35+BS37+BS39+BS42+BS45+BS48+BS50+BS53</f>
        <v>0</v>
      </c>
      <c r="BT34" s="39"/>
      <c r="BU34" s="29"/>
      <c r="BV34" s="38">
        <f>BV35+BV37+BV39+BV42+BV45+BV48+BV50+BV53</f>
        <v>2342236.7999999998</v>
      </c>
      <c r="BW34" s="38"/>
      <c r="BX34" s="38"/>
      <c r="BY34" s="39">
        <f>BY35+BY37+BY39+BY42+BY45+BY48+BY50+BY53</f>
        <v>22</v>
      </c>
      <c r="BZ34" s="39">
        <f>BZ35+BZ37+BZ39+BZ42+BZ45+BZ48+BZ50+BZ53</f>
        <v>0</v>
      </c>
      <c r="CA34" s="39"/>
      <c r="CB34" s="29"/>
      <c r="CC34" s="38">
        <f>CC35+CC37+CC39+CC42+CC45+CC48+CC50+CC53</f>
        <v>4325634.09</v>
      </c>
      <c r="CD34" s="38"/>
      <c r="CE34" s="38"/>
      <c r="CF34" s="39">
        <f>CF35+CF37+CF39+CF42+CF45+CF48+CF50+CF53</f>
        <v>9</v>
      </c>
      <c r="CG34" s="39">
        <f>CG35+CG37+CG39+CG42+CG45+CG48+CG50+CG53</f>
        <v>0</v>
      </c>
      <c r="CH34" s="39"/>
      <c r="CI34" s="29"/>
      <c r="CJ34" s="38">
        <f>CJ35+CJ37+CJ39+CJ42+CJ45+CJ48+CJ50+CJ53</f>
        <v>1845849.3299999998</v>
      </c>
      <c r="CK34" s="38"/>
      <c r="CL34" s="38"/>
      <c r="CM34" s="39">
        <f>CM35+CM37+CM39+CM42+CM45+CM48+CM50+CM53</f>
        <v>11</v>
      </c>
      <c r="CN34" s="39">
        <f>CN35+CN37+CN39+CN42+CN45+CN48+CN50+CN53</f>
        <v>0</v>
      </c>
      <c r="CO34" s="39"/>
      <c r="CP34" s="29"/>
      <c r="CQ34" s="38">
        <f>CQ35+CQ37+CQ39+CQ42+CQ45+CQ48+CQ50+CQ53</f>
        <v>2165155.02</v>
      </c>
      <c r="CR34" s="38"/>
      <c r="CS34" s="38"/>
      <c r="CT34" s="39">
        <f>CT35+CT37+CT39+CT42+CT45+CT48+CT50+CT53</f>
        <v>20</v>
      </c>
      <c r="CU34" s="39">
        <f>CU35+CU37+CU39+CU42+CU45+CU48+CU50+CU53</f>
        <v>0</v>
      </c>
      <c r="CV34" s="39"/>
      <c r="CW34" s="29"/>
      <c r="CX34" s="38">
        <f>CX35+CX37+CX39+CX42+CX45+CX48+CX50+CX53</f>
        <v>4011004.35</v>
      </c>
      <c r="CY34" s="38"/>
      <c r="CZ34" s="38"/>
      <c r="DA34" s="39">
        <f>DA35+DA37+DA39+DA42+DA45+DA48+DA50+DA53</f>
        <v>9</v>
      </c>
      <c r="DB34" s="39">
        <f>DB35+DB37+DB39+DB42+DB45+DB48+DB50+DB53</f>
        <v>0</v>
      </c>
      <c r="DC34" s="39"/>
      <c r="DD34" s="29"/>
      <c r="DE34" s="38">
        <f>DE35+DE37+DE39+DE42+DE45+DE48+DE50+DE53</f>
        <v>1845849.3299999998</v>
      </c>
      <c r="DF34" s="38"/>
      <c r="DG34" s="38"/>
      <c r="DH34" s="39">
        <f>DH35+DH37+DH39+DH42+DH45+DH48+DH50+DH53</f>
        <v>10</v>
      </c>
      <c r="DI34" s="39">
        <f>DI35+DI37+DI39+DI42+DI45+DI48+DI50+DI53</f>
        <v>0</v>
      </c>
      <c r="DJ34" s="39"/>
      <c r="DK34" s="29"/>
      <c r="DL34" s="38">
        <f>DL35+DL37+DL39+DL42+DL45+DL48+DL50+DL53</f>
        <v>2059265.5</v>
      </c>
      <c r="DM34" s="38"/>
      <c r="DN34" s="38"/>
      <c r="DO34" s="39">
        <f>DO35+DO37+DO39+DO42+DO45+DO48+DO50+DO53</f>
        <v>19</v>
      </c>
      <c r="DP34" s="39">
        <f>DP35+DP37+DP39+DP42+DP45+DP48+DP50+DP53</f>
        <v>0</v>
      </c>
      <c r="DQ34" s="39"/>
      <c r="DR34" s="29"/>
      <c r="DS34" s="38">
        <f>DS35+DS37+DS39+DS42+DS45+DS48+DS50+DS53</f>
        <v>3905114.83</v>
      </c>
      <c r="DT34" s="38"/>
      <c r="DU34" s="38"/>
      <c r="DV34" s="39">
        <f>DV35+DV37+DV39+DV42+DV45+DV48+DV50+DV53</f>
        <v>8</v>
      </c>
      <c r="DW34" s="39">
        <f>DW35+DW37+DW39+DW42+DW45+DW48+DW50+DW53</f>
        <v>0</v>
      </c>
      <c r="DX34" s="39"/>
      <c r="DY34" s="29"/>
      <c r="DZ34" s="38">
        <f>DZ35+DZ37+DZ39+DZ42+DZ45+DZ48+DZ50+DZ53</f>
        <v>1610102</v>
      </c>
      <c r="EA34" s="38"/>
      <c r="EB34" s="38"/>
      <c r="EC34" s="39">
        <f>EC35+EC37+EC39+EC42+EC45+EC48+EC50+EC53</f>
        <v>8</v>
      </c>
      <c r="ED34" s="39">
        <f>ED35+ED37+ED39+ED42+ED45+ED48+ED50+ED53</f>
        <v>0</v>
      </c>
      <c r="EE34" s="39"/>
      <c r="EF34" s="29"/>
      <c r="EG34" s="38">
        <f>EG35+EG37+EG39+EG42+EG45+EG48+EG50+EG53</f>
        <v>1739959.81</v>
      </c>
      <c r="EH34" s="38"/>
      <c r="EI34" s="38"/>
      <c r="EJ34" s="39">
        <f>EJ35+EJ37+EJ39+EJ42+EJ45+EJ48+EJ50+EJ53</f>
        <v>16</v>
      </c>
      <c r="EK34" s="39">
        <f>EK35+EK37+EK39+EK42+EK45+EK48+EK50+EK53</f>
        <v>0</v>
      </c>
      <c r="EL34" s="39"/>
      <c r="EM34" s="29"/>
      <c r="EN34" s="38">
        <f>EN35+EN37+EN39+EN42+EN45+EN48+EN50+EN53</f>
        <v>3350061.8099999996</v>
      </c>
      <c r="EO34" s="38"/>
      <c r="EP34" s="38"/>
      <c r="EQ34" s="39">
        <f>EQ35+EQ37+EQ39+EQ42+EQ45+EQ48+EQ50+EQ53</f>
        <v>7</v>
      </c>
      <c r="ER34" s="39">
        <f>ER35+ER37+ER39+ER42+ER45+ER48+ER50+ER53</f>
        <v>0</v>
      </c>
      <c r="ES34" s="39"/>
      <c r="ET34" s="29"/>
      <c r="EU34" s="38">
        <f>EU35+EU37+EU39+EU42+EU45+EU48+EU50+EU53</f>
        <v>1353592.82</v>
      </c>
      <c r="EV34" s="38"/>
      <c r="EW34" s="38"/>
      <c r="EX34" s="39">
        <f>EX35+EX37+EX39+EX42+EX45+EX48+EX50+EX53</f>
        <v>8</v>
      </c>
      <c r="EY34" s="39">
        <f>EY35+EY37+EY39+EY42+EY45+EY48+EY50+EY53</f>
        <v>0</v>
      </c>
      <c r="EZ34" s="39"/>
      <c r="FA34" s="29"/>
      <c r="FB34" s="38">
        <f>FB35+FB37+FB39+FB42+FB45+FB48+FB50+FB53</f>
        <v>1739959.81</v>
      </c>
      <c r="FC34" s="38"/>
      <c r="FD34" s="38"/>
      <c r="FE34" s="39">
        <f>FE35+FE37+FE39+FE42+FE45+FE48+FE50+FE53</f>
        <v>15</v>
      </c>
      <c r="FF34" s="39">
        <f>FF35+FF37+FF39+FF42+FF45+FF48+FF50+FF53</f>
        <v>0</v>
      </c>
      <c r="FG34" s="39"/>
      <c r="FH34" s="29"/>
      <c r="FI34" s="38">
        <f>FI35+FI37+FI39+FI42+FI45+FI48+FI50+FI53</f>
        <v>3093552.63</v>
      </c>
      <c r="FJ34" s="38"/>
      <c r="FK34" s="38"/>
      <c r="FL34" s="39">
        <f>FL35+FL37+FL39+FL42+FL45+FL48+FL50+FL53</f>
        <v>7</v>
      </c>
      <c r="FM34" s="39">
        <f>FM35+FM37+FM39+FM42+FM45+FM48+FM50+FM53</f>
        <v>0</v>
      </c>
      <c r="FN34" s="39"/>
      <c r="FO34" s="29"/>
      <c r="FP34" s="38">
        <f>FP35+FP37+FP39+FP42+FP45+FP48+FP50+FP53</f>
        <v>1353592.82</v>
      </c>
      <c r="FQ34" s="38"/>
      <c r="FR34" s="38"/>
      <c r="FS34" s="39">
        <f>FS35+FS37+FS39+FS42+FS45+FS48+FS50+FS53</f>
        <v>7</v>
      </c>
      <c r="FT34" s="39">
        <f>FT35+FT37+FT39+FT42+FT45+FT48+FT50+FT53</f>
        <v>0</v>
      </c>
      <c r="FU34" s="39"/>
      <c r="FV34" s="29"/>
      <c r="FW34" s="38">
        <f>FW35+FW37+FW39+FW42+FW45+FW48+FW50+FW53</f>
        <v>1634070.29</v>
      </c>
      <c r="FX34" s="38"/>
      <c r="FY34" s="38"/>
      <c r="FZ34" s="39">
        <f>FZ35+FZ37+FZ39+FZ42+FZ45+FZ48+FZ50+FZ53</f>
        <v>14</v>
      </c>
      <c r="GA34" s="39">
        <f>GA35+GA37+GA39+GA42+GA45+GA48+GA50+GA53</f>
        <v>0</v>
      </c>
      <c r="GB34" s="39"/>
      <c r="GC34" s="29"/>
      <c r="GD34" s="38">
        <f>GD35+GD37+GD39+GD42+GD45+GD48+GD50+GD53</f>
        <v>2987663.11</v>
      </c>
      <c r="GE34" s="38"/>
      <c r="GF34" s="38"/>
      <c r="GG34" s="39">
        <f>GG35+GG37+GG39+GG42+GG45+GG48+GG50+GG53</f>
        <v>6</v>
      </c>
      <c r="GH34" s="39">
        <f>GH35+GH37+GH39+GH42+GH45+GH48+GH50+GH53</f>
        <v>0</v>
      </c>
      <c r="GI34" s="39"/>
      <c r="GJ34" s="29"/>
      <c r="GK34" s="38">
        <f>GK35+GK37+GK39+GK42+GK45+GK48+GK50+GK53</f>
        <v>1210737.31</v>
      </c>
      <c r="GL34" s="38"/>
      <c r="GM34" s="38"/>
      <c r="GN34" s="39">
        <f>GN35+GN37+GN39+GN42+GN45+GN48+GN50+GN53</f>
        <v>6</v>
      </c>
      <c r="GO34" s="39">
        <f>GO35+GO37+GO39+GO42+GO45+GO48+GO50+GO53</f>
        <v>0</v>
      </c>
      <c r="GP34" s="39"/>
      <c r="GQ34" s="29"/>
      <c r="GR34" s="38">
        <f>GR35+GR37+GR39+GR42+GR45+GR48+GR50+GR53</f>
        <v>1377561.1099999999</v>
      </c>
      <c r="GS34" s="38"/>
      <c r="GT34" s="38"/>
      <c r="GU34" s="39">
        <f>GU35+GU37+GU39+GU42+GU45+GU48+GU50+GU53</f>
        <v>12</v>
      </c>
      <c r="GV34" s="39">
        <f>GV35+GV37+GV39+GV42+GV45+GV48+GV50+GV53</f>
        <v>0</v>
      </c>
      <c r="GW34" s="39"/>
      <c r="GX34" s="29"/>
      <c r="GY34" s="38">
        <f>GY35+GY37+GY39+GY42+GY45+GY48+GY50+GY53</f>
        <v>2588298.42</v>
      </c>
      <c r="GZ34" s="38"/>
      <c r="HA34" s="38"/>
      <c r="HB34" s="39">
        <f>HB35+HB37+HB39+HB42+HB45+HB48+HB50+HB53</f>
        <v>5</v>
      </c>
      <c r="HC34" s="39">
        <f>HC35+HC37+HC39+HC42+HC45+HC48+HC50+HC53</f>
        <v>0</v>
      </c>
      <c r="HD34" s="39"/>
      <c r="HE34" s="29"/>
      <c r="HF34" s="38">
        <f>HF35+HF37+HF39+HF42+HF45+HF48+HF50+HF53</f>
        <v>1067881.8</v>
      </c>
      <c r="HG34" s="38"/>
      <c r="HH34" s="38"/>
      <c r="HI34" s="39">
        <f>HI35+HI37+HI39+HI42+HI45+HI48+HI50+HI53</f>
        <v>6</v>
      </c>
      <c r="HJ34" s="39">
        <f>HJ35+HJ37+HJ39+HJ42+HJ45+HJ48+HJ50+HJ53</f>
        <v>0</v>
      </c>
      <c r="HK34" s="39"/>
      <c r="HL34" s="29"/>
      <c r="HM34" s="38">
        <f>HM35+HM37+HM39+HM42+HM45+HM48+HM50+HM53</f>
        <v>1377561.1099999999</v>
      </c>
      <c r="HN34" s="38"/>
      <c r="HO34" s="38"/>
      <c r="HP34" s="39">
        <f>HP35+HP37+HP39+HP42+HP45+HP48+HP50+HP53</f>
        <v>11</v>
      </c>
      <c r="HQ34" s="39">
        <f>HQ35+HQ37+HQ39+HQ42+HQ45+HQ48+HQ50+HQ53</f>
        <v>0</v>
      </c>
      <c r="HR34" s="39"/>
      <c r="HS34" s="29"/>
      <c r="HT34" s="38">
        <f>HT35+HT37+HT39+HT42+HT45+HT48+HT50+HT53</f>
        <v>2445442.91</v>
      </c>
      <c r="HU34" s="38"/>
      <c r="HV34" s="38"/>
      <c r="HW34" s="39">
        <f>HW35+HW37+HW39+HW42+HW45+HW48+HW50+HW53</f>
        <v>4</v>
      </c>
      <c r="HX34" s="39">
        <f>HX35+HX37+HX39+HX42+HX45+HX48+HX50+HX53</f>
        <v>0</v>
      </c>
      <c r="HY34" s="39"/>
      <c r="HZ34" s="29"/>
      <c r="IA34" s="38">
        <f>IA35+IA37+IA39+IA42+IA45+IA48+IA50+IA53</f>
        <v>961992.28</v>
      </c>
      <c r="IB34" s="38"/>
      <c r="IC34" s="38"/>
      <c r="ID34" s="39">
        <f>ID35+ID37+ID39+ID42+ID45+ID48+ID50+ID53</f>
        <v>5</v>
      </c>
      <c r="IE34" s="39">
        <f>IE35+IE37+IE39+IE42+IE45+IE48+IE50+IE53</f>
        <v>0</v>
      </c>
      <c r="IF34" s="39"/>
      <c r="IG34" s="29"/>
      <c r="IH34" s="38">
        <f>IH35+IH37+IH39+IH42+IH45+IH48+IH50+IH53</f>
        <v>1141813.78</v>
      </c>
      <c r="II34" s="38"/>
      <c r="IJ34" s="38"/>
      <c r="IK34" s="39">
        <f>IK35+IK37+IK39+IK42+IK45+IK48+IK50+IK53</f>
        <v>9</v>
      </c>
      <c r="IL34" s="39">
        <f>IL35+IL37+IL39+IL42+IL45+IL48+IL50+IL53</f>
        <v>0</v>
      </c>
      <c r="IM34" s="39"/>
      <c r="IN34" s="29"/>
      <c r="IO34" s="38">
        <f>IO35+IO37+IO39+IO42+IO45+IO48+IO50+IO53</f>
        <v>2103806.06</v>
      </c>
      <c r="IP34" s="38"/>
      <c r="IQ34" s="38"/>
      <c r="IR34" s="39">
        <f>IR35+IR37+IR39+IR42+IR45+IR48+IR50+IR53</f>
        <v>1</v>
      </c>
      <c r="IS34" s="39">
        <f>IS35+IS37+IS39+IS42+IS45+IS48+IS50+IS53</f>
        <v>0</v>
      </c>
      <c r="IT34" s="39"/>
      <c r="IU34" s="29"/>
      <c r="IV34" s="38">
        <f>IV35+IV37+IV39+IV42+IV45+IV48+IV50+IV53</f>
        <v>375106.62</v>
      </c>
      <c r="IW34" s="38"/>
      <c r="IX34" s="38"/>
      <c r="IY34" s="39">
        <f>IY35+IY37+IY39+IY42+IY45+IY48+IY50+IY53</f>
        <v>4</v>
      </c>
      <c r="IZ34" s="39">
        <f>IZ35+IZ37+IZ39+IZ42+IZ45+IZ48+IZ50+IZ53</f>
        <v>0</v>
      </c>
      <c r="JA34" s="39"/>
      <c r="JB34" s="29"/>
      <c r="JC34" s="38">
        <f>JC35+JC37+JC39+JC42+JC45+JC48+JC50+JC53</f>
        <v>998958.27</v>
      </c>
      <c r="JD34" s="39">
        <f>JD35+JD37+JD39+JD42+JD45+JD48+JD50+JD53</f>
        <v>5</v>
      </c>
      <c r="JE34" s="39">
        <f>JE35+JE37+JE39+JE42+JE45+JE48+JE50+JE53</f>
        <v>0</v>
      </c>
      <c r="JF34" s="39"/>
      <c r="JG34" s="29"/>
      <c r="JH34" s="38">
        <f>JH35+JH37+JH39+JH42+JH45+JH48+JH50+JH53</f>
        <v>1374064.89</v>
      </c>
      <c r="JI34" s="39">
        <f>JI35+JI37+JI39+JI42+JI45+JI48+JI50+JI53</f>
        <v>89</v>
      </c>
      <c r="JJ34" s="39">
        <f>JJ35+JJ37+JJ39+JJ42+JJ45+JJ48+JJ50+JJ53</f>
        <v>0</v>
      </c>
      <c r="JK34" s="29"/>
      <c r="JL34" s="38">
        <f>JL35+JL37+JL39+JL42+JL45+JL48+JL50+JL53</f>
        <v>18233860.140000001</v>
      </c>
      <c r="JM34" s="39">
        <f>JM35+JM37+JM39+JM42+JM45+JM48+JM50+JM53</f>
        <v>106</v>
      </c>
      <c r="JN34" s="39">
        <f>JN35+JN37+JN39+JN42+JN45+JN48+JN50+JN53</f>
        <v>0</v>
      </c>
      <c r="JO34" s="29"/>
      <c r="JP34" s="38">
        <f>JP35+JP37+JP39+JP42+JP45+JP48+JP50+JP53</f>
        <v>22803795.050000001</v>
      </c>
      <c r="JQ34" s="39">
        <f>JQ35+JQ37+JQ39+JQ42+JQ45+JQ48+JQ50+JQ53</f>
        <v>195</v>
      </c>
      <c r="JR34" s="39">
        <f>JR35+JR37+JR39+JR42+JR45+JR48+JR50+JR53</f>
        <v>0</v>
      </c>
      <c r="JS34" s="29"/>
      <c r="JT34" s="38">
        <f>JT35+JT37+JT39+JT42+JT45+JT48+JT50+JT53</f>
        <v>41037655.190000005</v>
      </c>
      <c r="JV34" s="73">
        <f t="shared" si="83"/>
        <v>0</v>
      </c>
      <c r="JW34" s="73">
        <f t="shared" si="84"/>
        <v>0</v>
      </c>
      <c r="JX34" s="73">
        <f t="shared" si="85"/>
        <v>0</v>
      </c>
      <c r="JY34" s="80">
        <f t="shared" si="86"/>
        <v>0</v>
      </c>
      <c r="JZ34" s="73">
        <f t="shared" si="87"/>
        <v>0</v>
      </c>
      <c r="KA34" s="73">
        <f t="shared" si="88"/>
        <v>0</v>
      </c>
      <c r="KB34" s="73">
        <f t="shared" si="89"/>
        <v>0</v>
      </c>
      <c r="KC34" s="73">
        <f t="shared" si="90"/>
        <v>0</v>
      </c>
      <c r="KD34" s="73">
        <f t="shared" si="91"/>
        <v>0</v>
      </c>
      <c r="KE34" s="73">
        <f t="shared" si="92"/>
        <v>0</v>
      </c>
      <c r="KF34" s="73">
        <f t="shared" si="93"/>
        <v>0</v>
      </c>
      <c r="KG34" s="73">
        <f t="shared" si="94"/>
        <v>0</v>
      </c>
    </row>
    <row r="35" spans="1:293" s="22" customFormat="1" ht="20.25" hidden="1" customHeight="1">
      <c r="A35" s="25">
        <v>110013</v>
      </c>
      <c r="B35" s="25" t="s">
        <v>155</v>
      </c>
      <c r="C35" s="25"/>
      <c r="D35" s="25"/>
      <c r="E35" s="37" t="s">
        <v>119</v>
      </c>
      <c r="F35" s="43"/>
      <c r="G35" s="43"/>
      <c r="H35" s="37"/>
      <c r="I35" s="89">
        <f>I36</f>
        <v>1</v>
      </c>
      <c r="J35" s="89">
        <f>J36</f>
        <v>0</v>
      </c>
      <c r="K35" s="90"/>
      <c r="L35" s="91">
        <f>L36</f>
        <v>171197.65</v>
      </c>
      <c r="M35" s="89">
        <f>M36</f>
        <v>1</v>
      </c>
      <c r="N35" s="36">
        <f>N36</f>
        <v>0</v>
      </c>
      <c r="O35" s="25"/>
      <c r="P35" s="37">
        <f>P36</f>
        <v>171197.65</v>
      </c>
      <c r="Q35" s="36">
        <f>Q36</f>
        <v>2</v>
      </c>
      <c r="R35" s="36">
        <f>R36</f>
        <v>0</v>
      </c>
      <c r="S35" s="25"/>
      <c r="T35" s="37">
        <f>T36</f>
        <v>342395.3</v>
      </c>
      <c r="U35" s="36">
        <f>U36</f>
        <v>1</v>
      </c>
      <c r="V35" s="36">
        <f>V36</f>
        <v>0</v>
      </c>
      <c r="W35" s="36"/>
      <c r="X35" s="25"/>
      <c r="Y35" s="37">
        <f>Y36</f>
        <v>171197.65</v>
      </c>
      <c r="Z35" s="37"/>
      <c r="AA35" s="37"/>
      <c r="AB35" s="36">
        <f>AB36</f>
        <v>1</v>
      </c>
      <c r="AC35" s="36">
        <f>AC36</f>
        <v>0</v>
      </c>
      <c r="AD35" s="36"/>
      <c r="AE35" s="25"/>
      <c r="AF35" s="37">
        <f>AF36</f>
        <v>171197.65</v>
      </c>
      <c r="AG35" s="37"/>
      <c r="AH35" s="37"/>
      <c r="AI35" s="36">
        <f>AI36</f>
        <v>2</v>
      </c>
      <c r="AJ35" s="36">
        <f>AJ36</f>
        <v>0</v>
      </c>
      <c r="AK35" s="36"/>
      <c r="AL35" s="25"/>
      <c r="AM35" s="37">
        <f>AM36</f>
        <v>342395.3</v>
      </c>
      <c r="AN35" s="37"/>
      <c r="AO35" s="37"/>
      <c r="AP35" s="36">
        <f>AP36</f>
        <v>0</v>
      </c>
      <c r="AQ35" s="36">
        <f>AQ36</f>
        <v>0</v>
      </c>
      <c r="AR35" s="36"/>
      <c r="AS35" s="25"/>
      <c r="AT35" s="37">
        <f>AT36</f>
        <v>0</v>
      </c>
      <c r="AU35" s="37"/>
      <c r="AV35" s="37"/>
      <c r="AW35" s="36">
        <f>AW36</f>
        <v>0</v>
      </c>
      <c r="AX35" s="36">
        <f>AX36</f>
        <v>0</v>
      </c>
      <c r="AY35" s="36"/>
      <c r="AZ35" s="25"/>
      <c r="BA35" s="37">
        <f>BA36</f>
        <v>0</v>
      </c>
      <c r="BB35" s="37"/>
      <c r="BC35" s="37"/>
      <c r="BD35" s="36">
        <f>BD36</f>
        <v>0</v>
      </c>
      <c r="BE35" s="36">
        <f>BE36</f>
        <v>0</v>
      </c>
      <c r="BF35" s="36"/>
      <c r="BG35" s="25"/>
      <c r="BH35" s="37">
        <f>BH36</f>
        <v>0</v>
      </c>
      <c r="BI35" s="37"/>
      <c r="BJ35" s="37"/>
      <c r="BK35" s="36">
        <f>BK36</f>
        <v>0</v>
      </c>
      <c r="BL35" s="36">
        <f>BL36</f>
        <v>0</v>
      </c>
      <c r="BM35" s="36"/>
      <c r="BN35" s="25"/>
      <c r="BO35" s="37">
        <f>BO36</f>
        <v>0</v>
      </c>
      <c r="BP35" s="37"/>
      <c r="BQ35" s="37"/>
      <c r="BR35" s="36">
        <f>BR36</f>
        <v>0</v>
      </c>
      <c r="BS35" s="36">
        <f>BS36</f>
        <v>0</v>
      </c>
      <c r="BT35" s="36"/>
      <c r="BU35" s="25"/>
      <c r="BV35" s="37">
        <f>BV36</f>
        <v>0</v>
      </c>
      <c r="BW35" s="37"/>
      <c r="BX35" s="37"/>
      <c r="BY35" s="36">
        <f>BY36</f>
        <v>0</v>
      </c>
      <c r="BZ35" s="36">
        <f>BZ36</f>
        <v>0</v>
      </c>
      <c r="CA35" s="36"/>
      <c r="CB35" s="25"/>
      <c r="CC35" s="37">
        <f>CC36</f>
        <v>0</v>
      </c>
      <c r="CD35" s="37"/>
      <c r="CE35" s="37"/>
      <c r="CF35" s="36">
        <f>CF36</f>
        <v>0</v>
      </c>
      <c r="CG35" s="36">
        <f>CG36</f>
        <v>0</v>
      </c>
      <c r="CH35" s="36"/>
      <c r="CI35" s="25"/>
      <c r="CJ35" s="37">
        <f>CJ36</f>
        <v>0</v>
      </c>
      <c r="CK35" s="37"/>
      <c r="CL35" s="37"/>
      <c r="CM35" s="36">
        <f>CM36</f>
        <v>0</v>
      </c>
      <c r="CN35" s="36">
        <f>CN36</f>
        <v>0</v>
      </c>
      <c r="CO35" s="36"/>
      <c r="CP35" s="25"/>
      <c r="CQ35" s="37">
        <f>CQ36</f>
        <v>0</v>
      </c>
      <c r="CR35" s="37"/>
      <c r="CS35" s="37"/>
      <c r="CT35" s="36">
        <f>CT36</f>
        <v>0</v>
      </c>
      <c r="CU35" s="36">
        <f>CU36</f>
        <v>0</v>
      </c>
      <c r="CV35" s="36"/>
      <c r="CW35" s="25"/>
      <c r="CX35" s="37">
        <f>CX36</f>
        <v>0</v>
      </c>
      <c r="CY35" s="37"/>
      <c r="CZ35" s="37"/>
      <c r="DA35" s="36">
        <f>DA36</f>
        <v>0</v>
      </c>
      <c r="DB35" s="36">
        <f>DB36</f>
        <v>0</v>
      </c>
      <c r="DC35" s="36"/>
      <c r="DD35" s="25"/>
      <c r="DE35" s="37">
        <f>DE36</f>
        <v>0</v>
      </c>
      <c r="DF35" s="37"/>
      <c r="DG35" s="37"/>
      <c r="DH35" s="36">
        <f>DH36</f>
        <v>0</v>
      </c>
      <c r="DI35" s="36">
        <f>DI36</f>
        <v>0</v>
      </c>
      <c r="DJ35" s="36"/>
      <c r="DK35" s="25"/>
      <c r="DL35" s="37">
        <f>DL36</f>
        <v>0</v>
      </c>
      <c r="DM35" s="37"/>
      <c r="DN35" s="37"/>
      <c r="DO35" s="36">
        <f>DO36</f>
        <v>0</v>
      </c>
      <c r="DP35" s="36">
        <f>DP36</f>
        <v>0</v>
      </c>
      <c r="DQ35" s="36"/>
      <c r="DR35" s="25"/>
      <c r="DS35" s="37">
        <f>DS36</f>
        <v>0</v>
      </c>
      <c r="DT35" s="37"/>
      <c r="DU35" s="37"/>
      <c r="DV35" s="36">
        <f>DV36</f>
        <v>0</v>
      </c>
      <c r="DW35" s="36">
        <f>DW36</f>
        <v>0</v>
      </c>
      <c r="DX35" s="36"/>
      <c r="DY35" s="25"/>
      <c r="DZ35" s="37">
        <f>DZ36</f>
        <v>0</v>
      </c>
      <c r="EA35" s="37"/>
      <c r="EB35" s="37"/>
      <c r="EC35" s="36">
        <f>EC36</f>
        <v>0</v>
      </c>
      <c r="ED35" s="36">
        <f>ED36</f>
        <v>0</v>
      </c>
      <c r="EE35" s="36"/>
      <c r="EF35" s="25"/>
      <c r="EG35" s="37">
        <f>EG36</f>
        <v>0</v>
      </c>
      <c r="EH35" s="37"/>
      <c r="EI35" s="37"/>
      <c r="EJ35" s="36">
        <f>EJ36</f>
        <v>0</v>
      </c>
      <c r="EK35" s="36">
        <f>EK36</f>
        <v>0</v>
      </c>
      <c r="EL35" s="36"/>
      <c r="EM35" s="25"/>
      <c r="EN35" s="37">
        <f>EN36</f>
        <v>0</v>
      </c>
      <c r="EO35" s="37"/>
      <c r="EP35" s="37"/>
      <c r="EQ35" s="36">
        <f>EQ36</f>
        <v>0</v>
      </c>
      <c r="ER35" s="36">
        <f>ER36</f>
        <v>0</v>
      </c>
      <c r="ES35" s="36"/>
      <c r="ET35" s="25"/>
      <c r="EU35" s="37">
        <f>EU36</f>
        <v>0</v>
      </c>
      <c r="EV35" s="37"/>
      <c r="EW35" s="37"/>
      <c r="EX35" s="36">
        <f>EX36</f>
        <v>0</v>
      </c>
      <c r="EY35" s="36">
        <f>EY36</f>
        <v>0</v>
      </c>
      <c r="EZ35" s="36"/>
      <c r="FA35" s="25"/>
      <c r="FB35" s="37">
        <f>FB36</f>
        <v>0</v>
      </c>
      <c r="FC35" s="37"/>
      <c r="FD35" s="37"/>
      <c r="FE35" s="36">
        <f>FE36</f>
        <v>0</v>
      </c>
      <c r="FF35" s="36">
        <f>FF36</f>
        <v>0</v>
      </c>
      <c r="FG35" s="36"/>
      <c r="FH35" s="25"/>
      <c r="FI35" s="37">
        <f>FI36</f>
        <v>0</v>
      </c>
      <c r="FJ35" s="37"/>
      <c r="FK35" s="37"/>
      <c r="FL35" s="36">
        <f>FL36</f>
        <v>0</v>
      </c>
      <c r="FM35" s="36">
        <f>FM36</f>
        <v>0</v>
      </c>
      <c r="FN35" s="36"/>
      <c r="FO35" s="25"/>
      <c r="FP35" s="37">
        <f>FP36</f>
        <v>0</v>
      </c>
      <c r="FQ35" s="37"/>
      <c r="FR35" s="37"/>
      <c r="FS35" s="36">
        <f>FS36</f>
        <v>0</v>
      </c>
      <c r="FT35" s="36">
        <f>FT36</f>
        <v>0</v>
      </c>
      <c r="FU35" s="36"/>
      <c r="FV35" s="25"/>
      <c r="FW35" s="37">
        <f>FW36</f>
        <v>0</v>
      </c>
      <c r="FX35" s="37"/>
      <c r="FY35" s="37"/>
      <c r="FZ35" s="36">
        <f>FZ36</f>
        <v>0</v>
      </c>
      <c r="GA35" s="36">
        <f>GA36</f>
        <v>0</v>
      </c>
      <c r="GB35" s="36"/>
      <c r="GC35" s="25"/>
      <c r="GD35" s="37">
        <f>GD36</f>
        <v>0</v>
      </c>
      <c r="GE35" s="37"/>
      <c r="GF35" s="37"/>
      <c r="GG35" s="36">
        <f>GG36</f>
        <v>0</v>
      </c>
      <c r="GH35" s="36">
        <f>GH36</f>
        <v>0</v>
      </c>
      <c r="GI35" s="36"/>
      <c r="GJ35" s="25"/>
      <c r="GK35" s="37">
        <f>GK36</f>
        <v>0</v>
      </c>
      <c r="GL35" s="37"/>
      <c r="GM35" s="37"/>
      <c r="GN35" s="36">
        <f>GN36</f>
        <v>0</v>
      </c>
      <c r="GO35" s="36">
        <f>GO36</f>
        <v>0</v>
      </c>
      <c r="GP35" s="36"/>
      <c r="GQ35" s="25"/>
      <c r="GR35" s="37">
        <f>GR36</f>
        <v>0</v>
      </c>
      <c r="GS35" s="37"/>
      <c r="GT35" s="37"/>
      <c r="GU35" s="36">
        <f>GU36</f>
        <v>0</v>
      </c>
      <c r="GV35" s="36">
        <f>GV36</f>
        <v>0</v>
      </c>
      <c r="GW35" s="36"/>
      <c r="GX35" s="25"/>
      <c r="GY35" s="37">
        <f>GY36</f>
        <v>0</v>
      </c>
      <c r="GZ35" s="37"/>
      <c r="HA35" s="37"/>
      <c r="HB35" s="36">
        <f>HB36</f>
        <v>0</v>
      </c>
      <c r="HC35" s="36">
        <f>HC36</f>
        <v>0</v>
      </c>
      <c r="HD35" s="36"/>
      <c r="HE35" s="25"/>
      <c r="HF35" s="37">
        <f>HF36</f>
        <v>0</v>
      </c>
      <c r="HG35" s="37"/>
      <c r="HH35" s="37"/>
      <c r="HI35" s="36">
        <f>HI36</f>
        <v>0</v>
      </c>
      <c r="HJ35" s="36">
        <f>HJ36</f>
        <v>0</v>
      </c>
      <c r="HK35" s="36"/>
      <c r="HL35" s="25"/>
      <c r="HM35" s="37">
        <f>HM36</f>
        <v>0</v>
      </c>
      <c r="HN35" s="37"/>
      <c r="HO35" s="37"/>
      <c r="HP35" s="36">
        <f>HP36</f>
        <v>0</v>
      </c>
      <c r="HQ35" s="36">
        <f>HQ36</f>
        <v>0</v>
      </c>
      <c r="HR35" s="36"/>
      <c r="HS35" s="25"/>
      <c r="HT35" s="37">
        <f>HT36</f>
        <v>0</v>
      </c>
      <c r="HU35" s="37"/>
      <c r="HV35" s="37"/>
      <c r="HW35" s="36">
        <f>HW36</f>
        <v>0</v>
      </c>
      <c r="HX35" s="36">
        <f>HX36</f>
        <v>0</v>
      </c>
      <c r="HY35" s="36"/>
      <c r="HZ35" s="25"/>
      <c r="IA35" s="37">
        <f>IA36</f>
        <v>0</v>
      </c>
      <c r="IB35" s="37"/>
      <c r="IC35" s="37"/>
      <c r="ID35" s="36">
        <f>ID36</f>
        <v>0</v>
      </c>
      <c r="IE35" s="36">
        <f>IE36</f>
        <v>0</v>
      </c>
      <c r="IF35" s="36"/>
      <c r="IG35" s="25"/>
      <c r="IH35" s="37">
        <f>IH36</f>
        <v>0</v>
      </c>
      <c r="II35" s="37"/>
      <c r="IJ35" s="37"/>
      <c r="IK35" s="36">
        <f>IK36</f>
        <v>0</v>
      </c>
      <c r="IL35" s="36">
        <f>IL36</f>
        <v>0</v>
      </c>
      <c r="IM35" s="36"/>
      <c r="IN35" s="25"/>
      <c r="IO35" s="37">
        <f>IO36</f>
        <v>0</v>
      </c>
      <c r="IP35" s="37"/>
      <c r="IQ35" s="37"/>
      <c r="IR35" s="36">
        <f>IR36</f>
        <v>0</v>
      </c>
      <c r="IS35" s="36">
        <f>IS36</f>
        <v>0</v>
      </c>
      <c r="IT35" s="36"/>
      <c r="IU35" s="25"/>
      <c r="IV35" s="37">
        <f>IV36</f>
        <v>0</v>
      </c>
      <c r="IW35" s="37"/>
      <c r="IX35" s="37"/>
      <c r="IY35" s="36">
        <f>IY36</f>
        <v>0</v>
      </c>
      <c r="IZ35" s="36">
        <f>IZ36</f>
        <v>0</v>
      </c>
      <c r="JA35" s="36"/>
      <c r="JB35" s="25"/>
      <c r="JC35" s="37">
        <f>JC36</f>
        <v>0</v>
      </c>
      <c r="JD35" s="36">
        <f>JD36</f>
        <v>0</v>
      </c>
      <c r="JE35" s="36">
        <f>JE36</f>
        <v>0</v>
      </c>
      <c r="JF35" s="36"/>
      <c r="JG35" s="25"/>
      <c r="JH35" s="37">
        <f>JH36</f>
        <v>0</v>
      </c>
      <c r="JI35" s="36">
        <f>JI36</f>
        <v>1</v>
      </c>
      <c r="JJ35" s="36">
        <f>JJ36</f>
        <v>0</v>
      </c>
      <c r="JK35" s="25"/>
      <c r="JL35" s="37">
        <f>JL36</f>
        <v>171197.65</v>
      </c>
      <c r="JM35" s="36">
        <f>JM36</f>
        <v>1</v>
      </c>
      <c r="JN35" s="36">
        <f>JN36</f>
        <v>0</v>
      </c>
      <c r="JO35" s="25"/>
      <c r="JP35" s="37">
        <f>JP36</f>
        <v>171197.65</v>
      </c>
      <c r="JQ35" s="36">
        <f>JQ36</f>
        <v>2</v>
      </c>
      <c r="JR35" s="36">
        <f>JR36</f>
        <v>0</v>
      </c>
      <c r="JS35" s="25"/>
      <c r="JT35" s="37">
        <f>JT36</f>
        <v>342395.3</v>
      </c>
      <c r="JV35" s="73">
        <f t="shared" si="83"/>
        <v>0</v>
      </c>
      <c r="JW35" s="73">
        <f t="shared" si="84"/>
        <v>0</v>
      </c>
      <c r="JX35" s="73">
        <f t="shared" si="85"/>
        <v>0</v>
      </c>
      <c r="JY35" s="80">
        <f t="shared" si="86"/>
        <v>0</v>
      </c>
      <c r="JZ35" s="73">
        <f t="shared" si="87"/>
        <v>0</v>
      </c>
      <c r="KA35" s="73">
        <f t="shared" si="88"/>
        <v>0</v>
      </c>
      <c r="KB35" s="73">
        <f t="shared" si="89"/>
        <v>0</v>
      </c>
      <c r="KC35" s="73">
        <f t="shared" si="90"/>
        <v>0</v>
      </c>
      <c r="KD35" s="73">
        <f t="shared" si="91"/>
        <v>0</v>
      </c>
      <c r="KE35" s="73">
        <f t="shared" si="92"/>
        <v>0</v>
      </c>
      <c r="KF35" s="73">
        <f t="shared" si="93"/>
        <v>0</v>
      </c>
      <c r="KG35" s="73">
        <f t="shared" si="94"/>
        <v>0</v>
      </c>
    </row>
    <row r="36" spans="1:293" ht="20.25" hidden="1" customHeight="1">
      <c r="A36" s="24">
        <v>110013</v>
      </c>
      <c r="B36" s="24" t="s">
        <v>155</v>
      </c>
      <c r="C36" s="24">
        <v>1</v>
      </c>
      <c r="D36" s="24" t="s">
        <v>118</v>
      </c>
      <c r="E36" s="34" t="s">
        <v>119</v>
      </c>
      <c r="F36" s="46" t="s">
        <v>120</v>
      </c>
      <c r="G36" s="52" t="s">
        <v>121</v>
      </c>
      <c r="H36" s="34">
        <v>171197.65</v>
      </c>
      <c r="I36" s="86">
        <v>1</v>
      </c>
      <c r="J36" s="86"/>
      <c r="K36" s="87"/>
      <c r="L36" s="88">
        <f t="shared" ref="L36" si="409">ROUND(H36*I36,2)</f>
        <v>171197.65</v>
      </c>
      <c r="M36" s="86">
        <v>1</v>
      </c>
      <c r="N36" s="33"/>
      <c r="O36" s="24"/>
      <c r="P36" s="34">
        <f>ROUND(H36*M36,2)</f>
        <v>171197.65</v>
      </c>
      <c r="Q36" s="33">
        <f>I36+M36</f>
        <v>2</v>
      </c>
      <c r="R36" s="33">
        <f>J36+N36</f>
        <v>0</v>
      </c>
      <c r="S36" s="24"/>
      <c r="T36" s="34">
        <f>L36+P36</f>
        <v>342395.3</v>
      </c>
      <c r="U36" s="33">
        <v>1</v>
      </c>
      <c r="V36" s="33">
        <f>ROUND(U36*($J$36/$I$36),0)</f>
        <v>0</v>
      </c>
      <c r="W36" s="33"/>
      <c r="X36" s="24"/>
      <c r="Y36" s="34">
        <f>ROUND(U36*$H$36,2)</f>
        <v>171197.65</v>
      </c>
      <c r="Z36" s="34"/>
      <c r="AA36" s="34"/>
      <c r="AB36" s="33">
        <v>1</v>
      </c>
      <c r="AC36" s="33">
        <f>ROUND(AB36*($N$36/$M$36),0)</f>
        <v>0</v>
      </c>
      <c r="AD36" s="33"/>
      <c r="AE36" s="24"/>
      <c r="AF36" s="34">
        <f>ROUND(AB36*$H$36,2)</f>
        <v>171197.65</v>
      </c>
      <c r="AG36" s="34"/>
      <c r="AH36" s="34"/>
      <c r="AI36" s="33">
        <f>U36+AB36</f>
        <v>2</v>
      </c>
      <c r="AJ36" s="33">
        <f>V36+AC36</f>
        <v>0</v>
      </c>
      <c r="AK36" s="33"/>
      <c r="AL36" s="24"/>
      <c r="AM36" s="34">
        <f>Y36+AF36</f>
        <v>342395.3</v>
      </c>
      <c r="AN36" s="34"/>
      <c r="AO36" s="34"/>
      <c r="AP36" s="33"/>
      <c r="AQ36" s="33">
        <f>ROUND(AP36*($J$36/$I$36),0)</f>
        <v>0</v>
      </c>
      <c r="AR36" s="33"/>
      <c r="AS36" s="24"/>
      <c r="AT36" s="34">
        <f>ROUND(AP36*$H$36,2)</f>
        <v>0</v>
      </c>
      <c r="AU36" s="34"/>
      <c r="AV36" s="34"/>
      <c r="AW36" s="33"/>
      <c r="AX36" s="33">
        <f>ROUND(AW36*($N$36/$M$36),0)</f>
        <v>0</v>
      </c>
      <c r="AY36" s="33"/>
      <c r="AZ36" s="24"/>
      <c r="BA36" s="34">
        <f>ROUND(AW36*$H$36,2)</f>
        <v>0</v>
      </c>
      <c r="BB36" s="34"/>
      <c r="BC36" s="34"/>
      <c r="BD36" s="33">
        <f t="shared" ref="BD36" si="410">AP36+AW36</f>
        <v>0</v>
      </c>
      <c r="BE36" s="33">
        <f t="shared" ref="BE36" si="411">AQ36+AX36</f>
        <v>0</v>
      </c>
      <c r="BF36" s="33"/>
      <c r="BG36" s="24"/>
      <c r="BH36" s="34">
        <f t="shared" ref="BH36" si="412">AT36+BA36</f>
        <v>0</v>
      </c>
      <c r="BI36" s="34"/>
      <c r="BJ36" s="34"/>
      <c r="BK36" s="33"/>
      <c r="BL36" s="33">
        <f>ROUND(BK36*($J$36/$I$36),0)</f>
        <v>0</v>
      </c>
      <c r="BM36" s="33"/>
      <c r="BN36" s="24"/>
      <c r="BO36" s="34">
        <f>ROUND(BK36*$H$36,2)</f>
        <v>0</v>
      </c>
      <c r="BP36" s="34"/>
      <c r="BQ36" s="34"/>
      <c r="BR36" s="33"/>
      <c r="BS36" s="33">
        <f>ROUND(BR36*($N$36/$M$36),0)</f>
        <v>0</v>
      </c>
      <c r="BT36" s="33"/>
      <c r="BU36" s="24"/>
      <c r="BV36" s="34">
        <f>ROUND(BR36*$H$36,2)</f>
        <v>0</v>
      </c>
      <c r="BW36" s="34"/>
      <c r="BX36" s="34"/>
      <c r="BY36" s="33">
        <f t="shared" ref="BY36" si="413">BK36+BR36</f>
        <v>0</v>
      </c>
      <c r="BZ36" s="33">
        <f t="shared" ref="BZ36" si="414">BL36+BS36</f>
        <v>0</v>
      </c>
      <c r="CA36" s="33"/>
      <c r="CB36" s="24"/>
      <c r="CC36" s="34">
        <f t="shared" ref="CC36" si="415">BO36+BV36</f>
        <v>0</v>
      </c>
      <c r="CD36" s="34"/>
      <c r="CE36" s="34"/>
      <c r="CF36" s="33"/>
      <c r="CG36" s="33">
        <f>ROUND(CF36*($J$36/$I$36),0)</f>
        <v>0</v>
      </c>
      <c r="CH36" s="33"/>
      <c r="CI36" s="24"/>
      <c r="CJ36" s="34">
        <f>ROUND(CF36*$H$36,2)</f>
        <v>0</v>
      </c>
      <c r="CK36" s="34"/>
      <c r="CL36" s="34"/>
      <c r="CM36" s="33"/>
      <c r="CN36" s="33">
        <f>ROUND(CM36*($N$36/$M$36),0)</f>
        <v>0</v>
      </c>
      <c r="CO36" s="33"/>
      <c r="CP36" s="24"/>
      <c r="CQ36" s="34">
        <f>ROUND(CM36*$H$36,2)</f>
        <v>0</v>
      </c>
      <c r="CR36" s="34"/>
      <c r="CS36" s="34"/>
      <c r="CT36" s="33">
        <f t="shared" ref="CT36" si="416">CF36+CM36</f>
        <v>0</v>
      </c>
      <c r="CU36" s="33">
        <f t="shared" ref="CU36" si="417">CG36+CN36</f>
        <v>0</v>
      </c>
      <c r="CV36" s="33"/>
      <c r="CW36" s="24"/>
      <c r="CX36" s="34">
        <f t="shared" ref="CX36" si="418">CJ36+CQ36</f>
        <v>0</v>
      </c>
      <c r="CY36" s="34"/>
      <c r="CZ36" s="34"/>
      <c r="DA36" s="33"/>
      <c r="DB36" s="33">
        <f>ROUND(DA36*($J$36/$I$36),0)</f>
        <v>0</v>
      </c>
      <c r="DC36" s="33"/>
      <c r="DD36" s="24"/>
      <c r="DE36" s="34">
        <f>ROUND(DA36*$H$36,2)</f>
        <v>0</v>
      </c>
      <c r="DF36" s="34"/>
      <c r="DG36" s="34"/>
      <c r="DH36" s="33"/>
      <c r="DI36" s="33">
        <f>ROUND(DH36*($N$36/$M$36),0)</f>
        <v>0</v>
      </c>
      <c r="DJ36" s="33"/>
      <c r="DK36" s="24"/>
      <c r="DL36" s="34">
        <f>ROUND(DH36*$H$36,2)</f>
        <v>0</v>
      </c>
      <c r="DM36" s="34"/>
      <c r="DN36" s="34"/>
      <c r="DO36" s="33">
        <f t="shared" ref="DO36" si="419">DA36+DH36</f>
        <v>0</v>
      </c>
      <c r="DP36" s="33">
        <f t="shared" ref="DP36" si="420">DB36+DI36</f>
        <v>0</v>
      </c>
      <c r="DQ36" s="33"/>
      <c r="DR36" s="24"/>
      <c r="DS36" s="34">
        <f t="shared" ref="DS36" si="421">DE36+DL36</f>
        <v>0</v>
      </c>
      <c r="DT36" s="34"/>
      <c r="DU36" s="34"/>
      <c r="DV36" s="33"/>
      <c r="DW36" s="33">
        <f>ROUND(DV36*($J$36/$I$36),0)</f>
        <v>0</v>
      </c>
      <c r="DX36" s="33"/>
      <c r="DY36" s="24"/>
      <c r="DZ36" s="34">
        <f>ROUND(DV36*$H$36,2)</f>
        <v>0</v>
      </c>
      <c r="EA36" s="34"/>
      <c r="EB36" s="34"/>
      <c r="EC36" s="33"/>
      <c r="ED36" s="33">
        <f>ROUND(EC36*($N$36/$M$36),0)</f>
        <v>0</v>
      </c>
      <c r="EE36" s="33"/>
      <c r="EF36" s="24"/>
      <c r="EG36" s="34">
        <f>ROUND(EC36*$H$36,2)</f>
        <v>0</v>
      </c>
      <c r="EH36" s="34"/>
      <c r="EI36" s="34"/>
      <c r="EJ36" s="33">
        <f t="shared" ref="EJ36" si="422">DV36+EC36</f>
        <v>0</v>
      </c>
      <c r="EK36" s="33">
        <f t="shared" ref="EK36" si="423">DW36+ED36</f>
        <v>0</v>
      </c>
      <c r="EL36" s="33"/>
      <c r="EM36" s="24"/>
      <c r="EN36" s="34">
        <f t="shared" ref="EN36" si="424">DZ36+EG36</f>
        <v>0</v>
      </c>
      <c r="EO36" s="34"/>
      <c r="EP36" s="34"/>
      <c r="EQ36" s="33"/>
      <c r="ER36" s="33">
        <f>ROUND(EQ36*($J$36/$I$36),0)</f>
        <v>0</v>
      </c>
      <c r="ES36" s="33"/>
      <c r="ET36" s="24"/>
      <c r="EU36" s="34">
        <f>ROUND(EQ36*$H$36,2)</f>
        <v>0</v>
      </c>
      <c r="EV36" s="34"/>
      <c r="EW36" s="34"/>
      <c r="EX36" s="33"/>
      <c r="EY36" s="33">
        <f>ROUND(EX36*($N$36/$M$36),0)</f>
        <v>0</v>
      </c>
      <c r="EZ36" s="33"/>
      <c r="FA36" s="24"/>
      <c r="FB36" s="34">
        <f>ROUND(EX36*$H$36,2)</f>
        <v>0</v>
      </c>
      <c r="FC36" s="34"/>
      <c r="FD36" s="34"/>
      <c r="FE36" s="33">
        <f t="shared" ref="FE36" si="425">EQ36+EX36</f>
        <v>0</v>
      </c>
      <c r="FF36" s="33">
        <f t="shared" ref="FF36" si="426">ER36+EY36</f>
        <v>0</v>
      </c>
      <c r="FG36" s="33"/>
      <c r="FH36" s="24"/>
      <c r="FI36" s="34">
        <f t="shared" ref="FI36" si="427">EU36+FB36</f>
        <v>0</v>
      </c>
      <c r="FJ36" s="34"/>
      <c r="FK36" s="34"/>
      <c r="FL36" s="33"/>
      <c r="FM36" s="33">
        <f>ROUND(FL36*($J$36/$I$36),0)</f>
        <v>0</v>
      </c>
      <c r="FN36" s="33"/>
      <c r="FO36" s="24"/>
      <c r="FP36" s="34">
        <f>ROUND(FL36*$H$36,2)</f>
        <v>0</v>
      </c>
      <c r="FQ36" s="34"/>
      <c r="FR36" s="34"/>
      <c r="FS36" s="33"/>
      <c r="FT36" s="33">
        <f>ROUND(FS36*($N$36/$M$36),0)</f>
        <v>0</v>
      </c>
      <c r="FU36" s="33"/>
      <c r="FV36" s="24"/>
      <c r="FW36" s="34">
        <f>ROUND(FS36*$H$36,2)</f>
        <v>0</v>
      </c>
      <c r="FX36" s="34"/>
      <c r="FY36" s="34"/>
      <c r="FZ36" s="33">
        <f t="shared" ref="FZ36" si="428">FL36+FS36</f>
        <v>0</v>
      </c>
      <c r="GA36" s="33">
        <f t="shared" ref="GA36" si="429">FM36+FT36</f>
        <v>0</v>
      </c>
      <c r="GB36" s="33"/>
      <c r="GC36" s="24"/>
      <c r="GD36" s="34">
        <f t="shared" ref="GD36" si="430">FP36+FW36</f>
        <v>0</v>
      </c>
      <c r="GE36" s="34"/>
      <c r="GF36" s="34"/>
      <c r="GG36" s="33"/>
      <c r="GH36" s="33">
        <f>ROUND(GG36*($J$36/$I$36),0)</f>
        <v>0</v>
      </c>
      <c r="GI36" s="33"/>
      <c r="GJ36" s="24"/>
      <c r="GK36" s="34">
        <f>ROUND(GG36*$H$36,2)</f>
        <v>0</v>
      </c>
      <c r="GL36" s="34"/>
      <c r="GM36" s="34"/>
      <c r="GN36" s="33"/>
      <c r="GO36" s="33">
        <f>ROUND(GN36*($N$36/$M$36),0)</f>
        <v>0</v>
      </c>
      <c r="GP36" s="33"/>
      <c r="GQ36" s="24"/>
      <c r="GR36" s="34">
        <f>ROUND(GN36*$H$36,2)</f>
        <v>0</v>
      </c>
      <c r="GS36" s="34"/>
      <c r="GT36" s="34"/>
      <c r="GU36" s="33">
        <f t="shared" ref="GU36" si="431">GG36+GN36</f>
        <v>0</v>
      </c>
      <c r="GV36" s="33">
        <f t="shared" ref="GV36" si="432">GH36+GO36</f>
        <v>0</v>
      </c>
      <c r="GW36" s="33"/>
      <c r="GX36" s="24"/>
      <c r="GY36" s="34">
        <f t="shared" ref="GY36" si="433">GK36+GR36</f>
        <v>0</v>
      </c>
      <c r="GZ36" s="34"/>
      <c r="HA36" s="34"/>
      <c r="HB36" s="33"/>
      <c r="HC36" s="33">
        <f>ROUND(HB36*($J$36/$I$36),0)</f>
        <v>0</v>
      </c>
      <c r="HD36" s="33"/>
      <c r="HE36" s="24"/>
      <c r="HF36" s="34">
        <f>ROUND(HB36*$H$36,2)</f>
        <v>0</v>
      </c>
      <c r="HG36" s="34"/>
      <c r="HH36" s="34"/>
      <c r="HI36" s="33"/>
      <c r="HJ36" s="33">
        <f>ROUND(HI36*($N$36/$M$36),0)</f>
        <v>0</v>
      </c>
      <c r="HK36" s="33"/>
      <c r="HL36" s="24"/>
      <c r="HM36" s="34">
        <f>ROUND(HI36*$H$36,2)</f>
        <v>0</v>
      </c>
      <c r="HN36" s="34"/>
      <c r="HO36" s="34"/>
      <c r="HP36" s="33">
        <f t="shared" ref="HP36" si="434">HB36+HI36</f>
        <v>0</v>
      </c>
      <c r="HQ36" s="33">
        <f t="shared" ref="HQ36" si="435">HC36+HJ36</f>
        <v>0</v>
      </c>
      <c r="HR36" s="33"/>
      <c r="HS36" s="24"/>
      <c r="HT36" s="34">
        <f t="shared" ref="HT36" si="436">HF36+HM36</f>
        <v>0</v>
      </c>
      <c r="HU36" s="34"/>
      <c r="HV36" s="34"/>
      <c r="HW36" s="33"/>
      <c r="HX36" s="33">
        <f>ROUND(HW36*($J$36/$I$36),0)</f>
        <v>0</v>
      </c>
      <c r="HY36" s="33"/>
      <c r="HZ36" s="24"/>
      <c r="IA36" s="34">
        <f>ROUND(HW36*$H$36,2)</f>
        <v>0</v>
      </c>
      <c r="IB36" s="34"/>
      <c r="IC36" s="34"/>
      <c r="ID36" s="33"/>
      <c r="IE36" s="33">
        <f>ROUND(ID36*($N$36/$M$36),0)</f>
        <v>0</v>
      </c>
      <c r="IF36" s="33"/>
      <c r="IG36" s="24"/>
      <c r="IH36" s="34">
        <f>ROUND(ID36*$H$36,2)</f>
        <v>0</v>
      </c>
      <c r="II36" s="34"/>
      <c r="IJ36" s="34"/>
      <c r="IK36" s="33">
        <f t="shared" ref="IK36" si="437">HW36+ID36</f>
        <v>0</v>
      </c>
      <c r="IL36" s="33">
        <f t="shared" ref="IL36" si="438">HX36+IE36</f>
        <v>0</v>
      </c>
      <c r="IM36" s="33"/>
      <c r="IN36" s="24"/>
      <c r="IO36" s="34">
        <f t="shared" ref="IO36" si="439">IA36+IH36</f>
        <v>0</v>
      </c>
      <c r="IP36" s="34"/>
      <c r="IQ36" s="34"/>
      <c r="IR36" s="33"/>
      <c r="IS36" s="33">
        <f>ROUND(IR36*($J$36/$I$36),0)</f>
        <v>0</v>
      </c>
      <c r="IT36" s="33"/>
      <c r="IU36" s="24"/>
      <c r="IV36" s="34">
        <f>ROUND(IR36*$H$36,2)</f>
        <v>0</v>
      </c>
      <c r="IW36" s="34"/>
      <c r="IX36" s="34"/>
      <c r="IY36" s="33"/>
      <c r="IZ36" s="33">
        <f>ROUND(IY36*($N$36/$M$36),0)</f>
        <v>0</v>
      </c>
      <c r="JA36" s="33"/>
      <c r="JB36" s="24"/>
      <c r="JC36" s="34">
        <f>ROUND(IY36*$H$36,2)</f>
        <v>0</v>
      </c>
      <c r="JD36" s="33">
        <f t="shared" ref="JD36" si="440">IR36+IY36</f>
        <v>0</v>
      </c>
      <c r="JE36" s="33">
        <f t="shared" ref="JE36" si="441">IS36+IZ36</f>
        <v>0</v>
      </c>
      <c r="JF36" s="33"/>
      <c r="JG36" s="24"/>
      <c r="JH36" s="34">
        <f t="shared" ref="JH36" si="442">IV36+JC36</f>
        <v>0</v>
      </c>
      <c r="JI36" s="33">
        <f>U36+AP36+BK36+CF36+DA36+DV36+EQ36+FL36+GG36+HB36+HW36+IR36</f>
        <v>1</v>
      </c>
      <c r="JJ36" s="33">
        <f>V36+AQ36+BL36+CG36+DB36+DW36+ER36+FM36+GH36+HC36+HX36+IS36</f>
        <v>0</v>
      </c>
      <c r="JK36" s="33"/>
      <c r="JL36" s="34">
        <f>Y36+AT36+BO36+CJ36+DE36+DZ36+EU36+FP36+GK36+HF36+IA36+IV36</f>
        <v>171197.65</v>
      </c>
      <c r="JM36" s="33">
        <f t="shared" ref="JM36" si="443">AB36+AW36+BR36+CM36+DH36+EC36+EX36+FS36+GN36+HI36+ID36+IY36</f>
        <v>1</v>
      </c>
      <c r="JN36" s="33">
        <f t="shared" ref="JN36" si="444">AC36+AX36+BS36+CN36+DI36+ED36+EY36+FT36+GO36+HJ36+IE36+IZ36</f>
        <v>0</v>
      </c>
      <c r="JO36" s="33"/>
      <c r="JP36" s="34">
        <f t="shared" ref="JP36" si="445">AF36+BA36+BV36+CQ36+DL36+EG36+FB36+FW36+GR36+HM36+IH36+JC36</f>
        <v>171197.65</v>
      </c>
      <c r="JQ36" s="33">
        <f t="shared" ref="JQ36" si="446">JI36+JM36</f>
        <v>2</v>
      </c>
      <c r="JR36" s="33">
        <f t="shared" ref="JR36" si="447">JJ36+JN36</f>
        <v>0</v>
      </c>
      <c r="JS36" s="24"/>
      <c r="JT36" s="34">
        <f t="shared" ref="JT36" si="448">JL36+JP36</f>
        <v>342395.3</v>
      </c>
      <c r="JV36" s="73">
        <f t="shared" si="83"/>
        <v>0</v>
      </c>
      <c r="JW36" s="73">
        <f t="shared" si="84"/>
        <v>0</v>
      </c>
      <c r="JX36" s="73">
        <f t="shared" si="85"/>
        <v>0</v>
      </c>
      <c r="JY36" s="80">
        <f t="shared" si="86"/>
        <v>0</v>
      </c>
      <c r="JZ36" s="73">
        <f t="shared" si="87"/>
        <v>0</v>
      </c>
      <c r="KA36" s="73">
        <f t="shared" si="88"/>
        <v>0</v>
      </c>
      <c r="KB36" s="73">
        <f t="shared" si="89"/>
        <v>0</v>
      </c>
      <c r="KC36" s="73">
        <f t="shared" si="90"/>
        <v>0</v>
      </c>
      <c r="KD36" s="73">
        <f t="shared" si="91"/>
        <v>0</v>
      </c>
      <c r="KE36" s="73">
        <f t="shared" si="92"/>
        <v>0</v>
      </c>
      <c r="KF36" s="73">
        <f t="shared" si="93"/>
        <v>0</v>
      </c>
      <c r="KG36" s="73">
        <f t="shared" si="94"/>
        <v>0</v>
      </c>
    </row>
    <row r="37" spans="1:293" s="22" customFormat="1" ht="20.25" hidden="1" customHeight="1">
      <c r="A37" s="25">
        <v>110013</v>
      </c>
      <c r="B37" s="25" t="s">
        <v>155</v>
      </c>
      <c r="C37" s="25"/>
      <c r="D37" s="25"/>
      <c r="E37" s="37" t="s">
        <v>123</v>
      </c>
      <c r="F37" s="47"/>
      <c r="G37" s="53"/>
      <c r="H37" s="37"/>
      <c r="I37" s="89">
        <f>I38</f>
        <v>1</v>
      </c>
      <c r="J37" s="89">
        <f>J38</f>
        <v>0</v>
      </c>
      <c r="K37" s="90"/>
      <c r="L37" s="91">
        <f>L38</f>
        <v>310684.53000000003</v>
      </c>
      <c r="M37" s="89">
        <f>M38</f>
        <v>2</v>
      </c>
      <c r="N37" s="36">
        <f>N38</f>
        <v>0</v>
      </c>
      <c r="O37" s="25"/>
      <c r="P37" s="37">
        <f>P38</f>
        <v>621369.06000000006</v>
      </c>
      <c r="Q37" s="36">
        <f>Q38</f>
        <v>3</v>
      </c>
      <c r="R37" s="36">
        <f>R38</f>
        <v>0</v>
      </c>
      <c r="S37" s="25"/>
      <c r="T37" s="37">
        <f>T38</f>
        <v>932053.59000000008</v>
      </c>
      <c r="U37" s="36">
        <f>U38</f>
        <v>1</v>
      </c>
      <c r="V37" s="36">
        <f>V38</f>
        <v>0</v>
      </c>
      <c r="W37" s="36"/>
      <c r="X37" s="25"/>
      <c r="Y37" s="37">
        <f>Y38</f>
        <v>310684.53000000003</v>
      </c>
      <c r="Z37" s="37"/>
      <c r="AA37" s="37"/>
      <c r="AB37" s="36">
        <f>AB38</f>
        <v>1</v>
      </c>
      <c r="AC37" s="36">
        <f>AC38</f>
        <v>0</v>
      </c>
      <c r="AD37" s="36"/>
      <c r="AE37" s="25"/>
      <c r="AF37" s="37">
        <f>AF38</f>
        <v>310684.53000000003</v>
      </c>
      <c r="AG37" s="37"/>
      <c r="AH37" s="37"/>
      <c r="AI37" s="36">
        <f>AI38</f>
        <v>2</v>
      </c>
      <c r="AJ37" s="36">
        <f>AJ38</f>
        <v>0</v>
      </c>
      <c r="AK37" s="36"/>
      <c r="AL37" s="25"/>
      <c r="AM37" s="37">
        <f>AM38</f>
        <v>621369.06000000006</v>
      </c>
      <c r="AN37" s="37"/>
      <c r="AO37" s="37"/>
      <c r="AP37" s="36">
        <f>AP38</f>
        <v>0</v>
      </c>
      <c r="AQ37" s="36">
        <f>AQ38</f>
        <v>0</v>
      </c>
      <c r="AR37" s="36"/>
      <c r="AS37" s="25"/>
      <c r="AT37" s="37">
        <f>AT38</f>
        <v>0</v>
      </c>
      <c r="AU37" s="37"/>
      <c r="AV37" s="37"/>
      <c r="AW37" s="36">
        <f>AW38</f>
        <v>1</v>
      </c>
      <c r="AX37" s="36">
        <f>AX38</f>
        <v>0</v>
      </c>
      <c r="AY37" s="36"/>
      <c r="AZ37" s="25"/>
      <c r="BA37" s="37">
        <f>BA38</f>
        <v>310684.53000000003</v>
      </c>
      <c r="BB37" s="37"/>
      <c r="BC37" s="37"/>
      <c r="BD37" s="36">
        <f>BD38</f>
        <v>1</v>
      </c>
      <c r="BE37" s="36">
        <f>BE38</f>
        <v>0</v>
      </c>
      <c r="BF37" s="36"/>
      <c r="BG37" s="25"/>
      <c r="BH37" s="37">
        <f>BH38</f>
        <v>310684.53000000003</v>
      </c>
      <c r="BI37" s="37"/>
      <c r="BJ37" s="37"/>
      <c r="BK37" s="36">
        <f>BK38</f>
        <v>0</v>
      </c>
      <c r="BL37" s="36">
        <f>BL38</f>
        <v>0</v>
      </c>
      <c r="BM37" s="36"/>
      <c r="BN37" s="25"/>
      <c r="BO37" s="37">
        <f>BO38</f>
        <v>0</v>
      </c>
      <c r="BP37" s="37"/>
      <c r="BQ37" s="37"/>
      <c r="BR37" s="36">
        <f>BR38</f>
        <v>0</v>
      </c>
      <c r="BS37" s="36">
        <f>BS38</f>
        <v>0</v>
      </c>
      <c r="BT37" s="36"/>
      <c r="BU37" s="25"/>
      <c r="BV37" s="37">
        <f>BV38</f>
        <v>0</v>
      </c>
      <c r="BW37" s="37"/>
      <c r="BX37" s="37"/>
      <c r="BY37" s="36">
        <f>BY38</f>
        <v>0</v>
      </c>
      <c r="BZ37" s="36">
        <f>BZ38</f>
        <v>0</v>
      </c>
      <c r="CA37" s="36"/>
      <c r="CB37" s="25"/>
      <c r="CC37" s="37">
        <f>CC38</f>
        <v>0</v>
      </c>
      <c r="CD37" s="37"/>
      <c r="CE37" s="37"/>
      <c r="CF37" s="36">
        <f>CF38</f>
        <v>0</v>
      </c>
      <c r="CG37" s="36">
        <f>CG38</f>
        <v>0</v>
      </c>
      <c r="CH37" s="36"/>
      <c r="CI37" s="25"/>
      <c r="CJ37" s="37">
        <f>CJ38</f>
        <v>0</v>
      </c>
      <c r="CK37" s="37"/>
      <c r="CL37" s="37"/>
      <c r="CM37" s="36">
        <f>CM38</f>
        <v>0</v>
      </c>
      <c r="CN37" s="36">
        <f>CN38</f>
        <v>0</v>
      </c>
      <c r="CO37" s="36"/>
      <c r="CP37" s="25"/>
      <c r="CQ37" s="37">
        <f>CQ38</f>
        <v>0</v>
      </c>
      <c r="CR37" s="37"/>
      <c r="CS37" s="37"/>
      <c r="CT37" s="36">
        <f>CT38</f>
        <v>0</v>
      </c>
      <c r="CU37" s="36">
        <f>CU38</f>
        <v>0</v>
      </c>
      <c r="CV37" s="36"/>
      <c r="CW37" s="25"/>
      <c r="CX37" s="37">
        <f>CX38</f>
        <v>0</v>
      </c>
      <c r="CY37" s="37"/>
      <c r="CZ37" s="37"/>
      <c r="DA37" s="36">
        <f>DA38</f>
        <v>0</v>
      </c>
      <c r="DB37" s="36">
        <f>DB38</f>
        <v>0</v>
      </c>
      <c r="DC37" s="36"/>
      <c r="DD37" s="25"/>
      <c r="DE37" s="37">
        <f>DE38</f>
        <v>0</v>
      </c>
      <c r="DF37" s="37"/>
      <c r="DG37" s="37"/>
      <c r="DH37" s="36">
        <f>DH38</f>
        <v>0</v>
      </c>
      <c r="DI37" s="36">
        <f>DI38</f>
        <v>0</v>
      </c>
      <c r="DJ37" s="36"/>
      <c r="DK37" s="25"/>
      <c r="DL37" s="37">
        <f>DL38</f>
        <v>0</v>
      </c>
      <c r="DM37" s="37"/>
      <c r="DN37" s="37"/>
      <c r="DO37" s="36">
        <f>DO38</f>
        <v>0</v>
      </c>
      <c r="DP37" s="36">
        <f>DP38</f>
        <v>0</v>
      </c>
      <c r="DQ37" s="36"/>
      <c r="DR37" s="25"/>
      <c r="DS37" s="37">
        <f>DS38</f>
        <v>0</v>
      </c>
      <c r="DT37" s="37"/>
      <c r="DU37" s="37"/>
      <c r="DV37" s="36">
        <f>DV38</f>
        <v>0</v>
      </c>
      <c r="DW37" s="36">
        <f>DW38</f>
        <v>0</v>
      </c>
      <c r="DX37" s="36"/>
      <c r="DY37" s="25"/>
      <c r="DZ37" s="37">
        <f>DZ38</f>
        <v>0</v>
      </c>
      <c r="EA37" s="37"/>
      <c r="EB37" s="37"/>
      <c r="EC37" s="36">
        <f>EC38</f>
        <v>0</v>
      </c>
      <c r="ED37" s="36">
        <f>ED38</f>
        <v>0</v>
      </c>
      <c r="EE37" s="36"/>
      <c r="EF37" s="25"/>
      <c r="EG37" s="37">
        <f>EG38</f>
        <v>0</v>
      </c>
      <c r="EH37" s="37"/>
      <c r="EI37" s="37"/>
      <c r="EJ37" s="36">
        <f>EJ38</f>
        <v>0</v>
      </c>
      <c r="EK37" s="36">
        <f>EK38</f>
        <v>0</v>
      </c>
      <c r="EL37" s="36"/>
      <c r="EM37" s="25"/>
      <c r="EN37" s="37">
        <f>EN38</f>
        <v>0</v>
      </c>
      <c r="EO37" s="37"/>
      <c r="EP37" s="37"/>
      <c r="EQ37" s="36">
        <f>EQ38</f>
        <v>0</v>
      </c>
      <c r="ER37" s="36">
        <f>ER38</f>
        <v>0</v>
      </c>
      <c r="ES37" s="36"/>
      <c r="ET37" s="25"/>
      <c r="EU37" s="37">
        <f>EU38</f>
        <v>0</v>
      </c>
      <c r="EV37" s="37"/>
      <c r="EW37" s="37"/>
      <c r="EX37" s="36">
        <f>EX38</f>
        <v>0</v>
      </c>
      <c r="EY37" s="36">
        <f>EY38</f>
        <v>0</v>
      </c>
      <c r="EZ37" s="36"/>
      <c r="FA37" s="25"/>
      <c r="FB37" s="37">
        <f>FB38</f>
        <v>0</v>
      </c>
      <c r="FC37" s="37"/>
      <c r="FD37" s="37"/>
      <c r="FE37" s="36">
        <f>FE38</f>
        <v>0</v>
      </c>
      <c r="FF37" s="36">
        <f>FF38</f>
        <v>0</v>
      </c>
      <c r="FG37" s="36"/>
      <c r="FH37" s="25"/>
      <c r="FI37" s="37">
        <f>FI38</f>
        <v>0</v>
      </c>
      <c r="FJ37" s="37"/>
      <c r="FK37" s="37"/>
      <c r="FL37" s="36">
        <f>FL38</f>
        <v>0</v>
      </c>
      <c r="FM37" s="36">
        <f>FM38</f>
        <v>0</v>
      </c>
      <c r="FN37" s="36"/>
      <c r="FO37" s="25"/>
      <c r="FP37" s="37">
        <f>FP38</f>
        <v>0</v>
      </c>
      <c r="FQ37" s="37"/>
      <c r="FR37" s="37"/>
      <c r="FS37" s="36">
        <f>FS38</f>
        <v>0</v>
      </c>
      <c r="FT37" s="36">
        <f>FT38</f>
        <v>0</v>
      </c>
      <c r="FU37" s="36"/>
      <c r="FV37" s="25"/>
      <c r="FW37" s="37">
        <f>FW38</f>
        <v>0</v>
      </c>
      <c r="FX37" s="37"/>
      <c r="FY37" s="37"/>
      <c r="FZ37" s="36">
        <f>FZ38</f>
        <v>0</v>
      </c>
      <c r="GA37" s="36">
        <f>GA38</f>
        <v>0</v>
      </c>
      <c r="GB37" s="36"/>
      <c r="GC37" s="25"/>
      <c r="GD37" s="37">
        <f>GD38</f>
        <v>0</v>
      </c>
      <c r="GE37" s="37"/>
      <c r="GF37" s="37"/>
      <c r="GG37" s="36">
        <f>GG38</f>
        <v>0</v>
      </c>
      <c r="GH37" s="36">
        <f>GH38</f>
        <v>0</v>
      </c>
      <c r="GI37" s="36"/>
      <c r="GJ37" s="25"/>
      <c r="GK37" s="37">
        <f>GK38</f>
        <v>0</v>
      </c>
      <c r="GL37" s="37"/>
      <c r="GM37" s="37"/>
      <c r="GN37" s="36">
        <f>GN38</f>
        <v>0</v>
      </c>
      <c r="GO37" s="36">
        <f>GO38</f>
        <v>0</v>
      </c>
      <c r="GP37" s="36"/>
      <c r="GQ37" s="25"/>
      <c r="GR37" s="37">
        <f>GR38</f>
        <v>0</v>
      </c>
      <c r="GS37" s="37"/>
      <c r="GT37" s="37"/>
      <c r="GU37" s="36">
        <f>GU38</f>
        <v>0</v>
      </c>
      <c r="GV37" s="36">
        <f>GV38</f>
        <v>0</v>
      </c>
      <c r="GW37" s="36"/>
      <c r="GX37" s="25"/>
      <c r="GY37" s="37">
        <f>GY38</f>
        <v>0</v>
      </c>
      <c r="GZ37" s="37"/>
      <c r="HA37" s="37"/>
      <c r="HB37" s="36">
        <f>HB38</f>
        <v>0</v>
      </c>
      <c r="HC37" s="36">
        <f>HC38</f>
        <v>0</v>
      </c>
      <c r="HD37" s="36"/>
      <c r="HE37" s="25"/>
      <c r="HF37" s="37">
        <f>HF38</f>
        <v>0</v>
      </c>
      <c r="HG37" s="37"/>
      <c r="HH37" s="37"/>
      <c r="HI37" s="36">
        <f>HI38</f>
        <v>0</v>
      </c>
      <c r="HJ37" s="36">
        <f>HJ38</f>
        <v>0</v>
      </c>
      <c r="HK37" s="36"/>
      <c r="HL37" s="25"/>
      <c r="HM37" s="37">
        <f>HM38</f>
        <v>0</v>
      </c>
      <c r="HN37" s="37"/>
      <c r="HO37" s="37"/>
      <c r="HP37" s="36">
        <f>HP38</f>
        <v>0</v>
      </c>
      <c r="HQ37" s="36">
        <f>HQ38</f>
        <v>0</v>
      </c>
      <c r="HR37" s="36"/>
      <c r="HS37" s="25"/>
      <c r="HT37" s="37">
        <f>HT38</f>
        <v>0</v>
      </c>
      <c r="HU37" s="37"/>
      <c r="HV37" s="37"/>
      <c r="HW37" s="36">
        <f>HW38</f>
        <v>0</v>
      </c>
      <c r="HX37" s="36">
        <f>HX38</f>
        <v>0</v>
      </c>
      <c r="HY37" s="36"/>
      <c r="HZ37" s="25"/>
      <c r="IA37" s="37">
        <f>IA38</f>
        <v>0</v>
      </c>
      <c r="IB37" s="37"/>
      <c r="IC37" s="37"/>
      <c r="ID37" s="36">
        <f>ID38</f>
        <v>0</v>
      </c>
      <c r="IE37" s="36">
        <f>IE38</f>
        <v>0</v>
      </c>
      <c r="IF37" s="36"/>
      <c r="IG37" s="25"/>
      <c r="IH37" s="37">
        <f>IH38</f>
        <v>0</v>
      </c>
      <c r="II37" s="37"/>
      <c r="IJ37" s="37"/>
      <c r="IK37" s="36">
        <f>IK38</f>
        <v>0</v>
      </c>
      <c r="IL37" s="36">
        <f>IL38</f>
        <v>0</v>
      </c>
      <c r="IM37" s="36"/>
      <c r="IN37" s="25"/>
      <c r="IO37" s="37">
        <f>IO38</f>
        <v>0</v>
      </c>
      <c r="IP37" s="37"/>
      <c r="IQ37" s="37"/>
      <c r="IR37" s="36">
        <f>IR38</f>
        <v>0</v>
      </c>
      <c r="IS37" s="36">
        <f>IS38</f>
        <v>0</v>
      </c>
      <c r="IT37" s="36"/>
      <c r="IU37" s="25"/>
      <c r="IV37" s="37">
        <f>IV38</f>
        <v>0</v>
      </c>
      <c r="IW37" s="37"/>
      <c r="IX37" s="37"/>
      <c r="IY37" s="36">
        <f>IY38</f>
        <v>0</v>
      </c>
      <c r="IZ37" s="36">
        <f>IZ38</f>
        <v>0</v>
      </c>
      <c r="JA37" s="36"/>
      <c r="JB37" s="25"/>
      <c r="JC37" s="37">
        <f>JC38</f>
        <v>0</v>
      </c>
      <c r="JD37" s="36">
        <f>JD38</f>
        <v>0</v>
      </c>
      <c r="JE37" s="36">
        <f>JE38</f>
        <v>0</v>
      </c>
      <c r="JF37" s="36"/>
      <c r="JG37" s="25"/>
      <c r="JH37" s="37">
        <f>JH38</f>
        <v>0</v>
      </c>
      <c r="JI37" s="36">
        <f>JI38</f>
        <v>1</v>
      </c>
      <c r="JJ37" s="36">
        <f>JJ38</f>
        <v>0</v>
      </c>
      <c r="JK37" s="25"/>
      <c r="JL37" s="37">
        <f>JL38</f>
        <v>310684.53000000003</v>
      </c>
      <c r="JM37" s="36">
        <f>JM38</f>
        <v>2</v>
      </c>
      <c r="JN37" s="36">
        <f>JN38</f>
        <v>0</v>
      </c>
      <c r="JO37" s="25"/>
      <c r="JP37" s="37">
        <f>JP38</f>
        <v>621369.06000000006</v>
      </c>
      <c r="JQ37" s="36">
        <f>JQ38</f>
        <v>3</v>
      </c>
      <c r="JR37" s="36">
        <f>JR38</f>
        <v>0</v>
      </c>
      <c r="JS37" s="25"/>
      <c r="JT37" s="37">
        <f>JT38</f>
        <v>932053.59000000008</v>
      </c>
      <c r="JV37" s="73">
        <f t="shared" si="83"/>
        <v>0</v>
      </c>
      <c r="JW37" s="73">
        <f t="shared" si="84"/>
        <v>0</v>
      </c>
      <c r="JX37" s="73">
        <f t="shared" si="85"/>
        <v>0</v>
      </c>
      <c r="JY37" s="80">
        <f t="shared" si="86"/>
        <v>0</v>
      </c>
      <c r="JZ37" s="73">
        <f t="shared" si="87"/>
        <v>0</v>
      </c>
      <c r="KA37" s="73">
        <f t="shared" si="88"/>
        <v>0</v>
      </c>
      <c r="KB37" s="73">
        <f t="shared" si="89"/>
        <v>0</v>
      </c>
      <c r="KC37" s="73">
        <f t="shared" si="90"/>
        <v>0</v>
      </c>
      <c r="KD37" s="73">
        <f t="shared" si="91"/>
        <v>0</v>
      </c>
      <c r="KE37" s="73">
        <f t="shared" si="92"/>
        <v>0</v>
      </c>
      <c r="KF37" s="73">
        <f t="shared" si="93"/>
        <v>0</v>
      </c>
      <c r="KG37" s="73">
        <f t="shared" si="94"/>
        <v>0</v>
      </c>
    </row>
    <row r="38" spans="1:293" ht="20.25" hidden="1" customHeight="1">
      <c r="A38" s="24">
        <v>110013</v>
      </c>
      <c r="B38" s="24" t="s">
        <v>155</v>
      </c>
      <c r="C38" s="24">
        <v>8</v>
      </c>
      <c r="D38" s="24" t="s">
        <v>122</v>
      </c>
      <c r="E38" s="34" t="s">
        <v>123</v>
      </c>
      <c r="F38" s="46" t="s">
        <v>124</v>
      </c>
      <c r="G38" s="52" t="s">
        <v>125</v>
      </c>
      <c r="H38" s="34">
        <v>310684.53000000003</v>
      </c>
      <c r="I38" s="86">
        <v>1</v>
      </c>
      <c r="J38" s="86"/>
      <c r="K38" s="87"/>
      <c r="L38" s="88">
        <f t="shared" ref="L38" si="449">ROUND(H38*I38,2)</f>
        <v>310684.53000000003</v>
      </c>
      <c r="M38" s="86">
        <v>2</v>
      </c>
      <c r="N38" s="33"/>
      <c r="O38" s="24"/>
      <c r="P38" s="34">
        <f>ROUND(H38*M38,2)</f>
        <v>621369.06000000006</v>
      </c>
      <c r="Q38" s="33">
        <f>I38+M38</f>
        <v>3</v>
      </c>
      <c r="R38" s="33">
        <f>J38+N38</f>
        <v>0</v>
      </c>
      <c r="S38" s="24"/>
      <c r="T38" s="34">
        <f>L38+P38</f>
        <v>932053.59000000008</v>
      </c>
      <c r="U38" s="33">
        <v>1</v>
      </c>
      <c r="V38" s="33">
        <f>ROUND(U38*($J$38/$I$38),0)</f>
        <v>0</v>
      </c>
      <c r="W38" s="33"/>
      <c r="X38" s="24"/>
      <c r="Y38" s="34">
        <f>ROUND(U38*$H$38,2)</f>
        <v>310684.53000000003</v>
      </c>
      <c r="Z38" s="34"/>
      <c r="AA38" s="34"/>
      <c r="AB38" s="33">
        <v>1</v>
      </c>
      <c r="AC38" s="33">
        <f>ROUND(AB38*($N$38/$M$38),0)</f>
        <v>0</v>
      </c>
      <c r="AD38" s="33"/>
      <c r="AE38" s="24"/>
      <c r="AF38" s="34">
        <f>ROUND(AB38*$H$38,2)</f>
        <v>310684.53000000003</v>
      </c>
      <c r="AG38" s="34"/>
      <c r="AH38" s="34"/>
      <c r="AI38" s="33">
        <f>U38+AB38</f>
        <v>2</v>
      </c>
      <c r="AJ38" s="33">
        <f>V38+AC38</f>
        <v>0</v>
      </c>
      <c r="AK38" s="33"/>
      <c r="AL38" s="24"/>
      <c r="AM38" s="34">
        <f>Y38+AF38</f>
        <v>621369.06000000006</v>
      </c>
      <c r="AN38" s="34"/>
      <c r="AO38" s="34"/>
      <c r="AP38" s="33"/>
      <c r="AQ38" s="33">
        <f>ROUND(AP38*($J$38/$I$38),0)</f>
        <v>0</v>
      </c>
      <c r="AR38" s="33"/>
      <c r="AS38" s="24"/>
      <c r="AT38" s="34">
        <f>ROUND(AP38*$H$38,2)</f>
        <v>0</v>
      </c>
      <c r="AU38" s="34"/>
      <c r="AV38" s="34"/>
      <c r="AW38" s="33">
        <v>1</v>
      </c>
      <c r="AX38" s="33">
        <f>ROUND(AW38*($N$38/$M$38),0)</f>
        <v>0</v>
      </c>
      <c r="AY38" s="33"/>
      <c r="AZ38" s="24"/>
      <c r="BA38" s="34">
        <f>ROUND(AW38*$H$38,2)</f>
        <v>310684.53000000003</v>
      </c>
      <c r="BB38" s="34"/>
      <c r="BC38" s="34"/>
      <c r="BD38" s="33">
        <f t="shared" ref="BD38" si="450">AP38+AW38</f>
        <v>1</v>
      </c>
      <c r="BE38" s="33">
        <f t="shared" ref="BE38" si="451">AQ38+AX38</f>
        <v>0</v>
      </c>
      <c r="BF38" s="33"/>
      <c r="BG38" s="24"/>
      <c r="BH38" s="34">
        <f t="shared" ref="BH38" si="452">AT38+BA38</f>
        <v>310684.53000000003</v>
      </c>
      <c r="BI38" s="34"/>
      <c r="BJ38" s="34"/>
      <c r="BK38" s="33"/>
      <c r="BL38" s="33">
        <f>ROUND(BK38*($J$38/$I$38),0)</f>
        <v>0</v>
      </c>
      <c r="BM38" s="33"/>
      <c r="BN38" s="24"/>
      <c r="BO38" s="34">
        <f>ROUND(BK38*$H$38,2)</f>
        <v>0</v>
      </c>
      <c r="BP38" s="34"/>
      <c r="BQ38" s="34"/>
      <c r="BR38" s="33"/>
      <c r="BS38" s="33">
        <f>ROUND(BR38*($N$38/$M$38),0)</f>
        <v>0</v>
      </c>
      <c r="BT38" s="33"/>
      <c r="BU38" s="24"/>
      <c r="BV38" s="34">
        <f>ROUND(BR38*$H$38,2)</f>
        <v>0</v>
      </c>
      <c r="BW38" s="34"/>
      <c r="BX38" s="34"/>
      <c r="BY38" s="33">
        <f t="shared" ref="BY38" si="453">BK38+BR38</f>
        <v>0</v>
      </c>
      <c r="BZ38" s="33">
        <f t="shared" ref="BZ38" si="454">BL38+BS38</f>
        <v>0</v>
      </c>
      <c r="CA38" s="33"/>
      <c r="CB38" s="24"/>
      <c r="CC38" s="34">
        <f t="shared" ref="CC38" si="455">BO38+BV38</f>
        <v>0</v>
      </c>
      <c r="CD38" s="34"/>
      <c r="CE38" s="34"/>
      <c r="CF38" s="33"/>
      <c r="CG38" s="33">
        <f>ROUND(CF38*($J$38/$I$38),0)</f>
        <v>0</v>
      </c>
      <c r="CH38" s="33"/>
      <c r="CI38" s="24"/>
      <c r="CJ38" s="34">
        <f>ROUND(CF38*$H$38,2)</f>
        <v>0</v>
      </c>
      <c r="CK38" s="34"/>
      <c r="CL38" s="34"/>
      <c r="CM38" s="33"/>
      <c r="CN38" s="33">
        <f>ROUND(CM38*($N$38/$M$38),0)</f>
        <v>0</v>
      </c>
      <c r="CO38" s="33"/>
      <c r="CP38" s="24"/>
      <c r="CQ38" s="34">
        <f>ROUND(CM38*$H$38,2)</f>
        <v>0</v>
      </c>
      <c r="CR38" s="34"/>
      <c r="CS38" s="34"/>
      <c r="CT38" s="33">
        <f t="shared" ref="CT38" si="456">CF38+CM38</f>
        <v>0</v>
      </c>
      <c r="CU38" s="33">
        <f t="shared" ref="CU38" si="457">CG38+CN38</f>
        <v>0</v>
      </c>
      <c r="CV38" s="33"/>
      <c r="CW38" s="24"/>
      <c r="CX38" s="34">
        <f t="shared" ref="CX38" si="458">CJ38+CQ38</f>
        <v>0</v>
      </c>
      <c r="CY38" s="34"/>
      <c r="CZ38" s="34"/>
      <c r="DA38" s="33"/>
      <c r="DB38" s="33">
        <f>ROUND(DA38*($J$38/$I$38),0)</f>
        <v>0</v>
      </c>
      <c r="DC38" s="33"/>
      <c r="DD38" s="24"/>
      <c r="DE38" s="34">
        <f>ROUND(DA38*$H$38,2)</f>
        <v>0</v>
      </c>
      <c r="DF38" s="34"/>
      <c r="DG38" s="34"/>
      <c r="DH38" s="33"/>
      <c r="DI38" s="33">
        <f>ROUND(DH38*($N$38/$M$38),0)</f>
        <v>0</v>
      </c>
      <c r="DJ38" s="33"/>
      <c r="DK38" s="24"/>
      <c r="DL38" s="34">
        <f>ROUND(DH38*$H$38,2)</f>
        <v>0</v>
      </c>
      <c r="DM38" s="34"/>
      <c r="DN38" s="34"/>
      <c r="DO38" s="33">
        <f t="shared" ref="DO38" si="459">DA38+DH38</f>
        <v>0</v>
      </c>
      <c r="DP38" s="33">
        <f t="shared" ref="DP38" si="460">DB38+DI38</f>
        <v>0</v>
      </c>
      <c r="DQ38" s="33"/>
      <c r="DR38" s="24"/>
      <c r="DS38" s="34">
        <f t="shared" ref="DS38" si="461">DE38+DL38</f>
        <v>0</v>
      </c>
      <c r="DT38" s="34"/>
      <c r="DU38" s="34"/>
      <c r="DV38" s="33"/>
      <c r="DW38" s="33">
        <f>ROUND(DV38*($J$38/$I$38),0)</f>
        <v>0</v>
      </c>
      <c r="DX38" s="33"/>
      <c r="DY38" s="24"/>
      <c r="DZ38" s="34">
        <f>ROUND(DV38*$H$38,2)</f>
        <v>0</v>
      </c>
      <c r="EA38" s="34"/>
      <c r="EB38" s="34"/>
      <c r="EC38" s="33"/>
      <c r="ED38" s="33">
        <f>ROUND(EC38*($N$38/$M$38),0)</f>
        <v>0</v>
      </c>
      <c r="EE38" s="33"/>
      <c r="EF38" s="24"/>
      <c r="EG38" s="34">
        <f>ROUND(EC38*$H$38,2)</f>
        <v>0</v>
      </c>
      <c r="EH38" s="34"/>
      <c r="EI38" s="34"/>
      <c r="EJ38" s="33">
        <f t="shared" ref="EJ38" si="462">DV38+EC38</f>
        <v>0</v>
      </c>
      <c r="EK38" s="33">
        <f t="shared" ref="EK38" si="463">DW38+ED38</f>
        <v>0</v>
      </c>
      <c r="EL38" s="33"/>
      <c r="EM38" s="24"/>
      <c r="EN38" s="34">
        <f t="shared" ref="EN38" si="464">DZ38+EG38</f>
        <v>0</v>
      </c>
      <c r="EO38" s="34"/>
      <c r="EP38" s="34"/>
      <c r="EQ38" s="33"/>
      <c r="ER38" s="33">
        <f>ROUND(EQ38*($J$38/$I$38),0)</f>
        <v>0</v>
      </c>
      <c r="ES38" s="33"/>
      <c r="ET38" s="24"/>
      <c r="EU38" s="34">
        <f>ROUND(EQ38*$H$38,2)</f>
        <v>0</v>
      </c>
      <c r="EV38" s="34"/>
      <c r="EW38" s="34"/>
      <c r="EX38" s="33"/>
      <c r="EY38" s="33">
        <f>ROUND(EX38*($N$38/$M$38),0)</f>
        <v>0</v>
      </c>
      <c r="EZ38" s="33"/>
      <c r="FA38" s="24"/>
      <c r="FB38" s="34">
        <f>ROUND(EX38*$H$38,2)</f>
        <v>0</v>
      </c>
      <c r="FC38" s="34"/>
      <c r="FD38" s="34"/>
      <c r="FE38" s="33">
        <f t="shared" ref="FE38" si="465">EQ38+EX38</f>
        <v>0</v>
      </c>
      <c r="FF38" s="33">
        <f t="shared" ref="FF38" si="466">ER38+EY38</f>
        <v>0</v>
      </c>
      <c r="FG38" s="33"/>
      <c r="FH38" s="24"/>
      <c r="FI38" s="34">
        <f t="shared" ref="FI38" si="467">EU38+FB38</f>
        <v>0</v>
      </c>
      <c r="FJ38" s="34"/>
      <c r="FK38" s="34"/>
      <c r="FL38" s="33"/>
      <c r="FM38" s="33">
        <f>ROUND(FL38*($J$38/$I$38),0)</f>
        <v>0</v>
      </c>
      <c r="FN38" s="33"/>
      <c r="FO38" s="24"/>
      <c r="FP38" s="34">
        <f>ROUND(FL38*$H$38,2)</f>
        <v>0</v>
      </c>
      <c r="FQ38" s="34"/>
      <c r="FR38" s="34"/>
      <c r="FS38" s="33"/>
      <c r="FT38" s="33">
        <f>ROUND(FS38*($N$38/$M$38),0)</f>
        <v>0</v>
      </c>
      <c r="FU38" s="33"/>
      <c r="FV38" s="24"/>
      <c r="FW38" s="34">
        <f>ROUND(FS38*$H$38,2)</f>
        <v>0</v>
      </c>
      <c r="FX38" s="34"/>
      <c r="FY38" s="34"/>
      <c r="FZ38" s="33">
        <f t="shared" ref="FZ38" si="468">FL38+FS38</f>
        <v>0</v>
      </c>
      <c r="GA38" s="33">
        <f t="shared" ref="GA38" si="469">FM38+FT38</f>
        <v>0</v>
      </c>
      <c r="GB38" s="33"/>
      <c r="GC38" s="24"/>
      <c r="GD38" s="34">
        <f t="shared" ref="GD38" si="470">FP38+FW38</f>
        <v>0</v>
      </c>
      <c r="GE38" s="34"/>
      <c r="GF38" s="34"/>
      <c r="GG38" s="33"/>
      <c r="GH38" s="33">
        <f>ROUND(GG38*($J$38/$I$38),0)</f>
        <v>0</v>
      </c>
      <c r="GI38" s="33"/>
      <c r="GJ38" s="24"/>
      <c r="GK38" s="34">
        <f>ROUND(GG38*$H$38,2)</f>
        <v>0</v>
      </c>
      <c r="GL38" s="34"/>
      <c r="GM38" s="34"/>
      <c r="GN38" s="33"/>
      <c r="GO38" s="33">
        <f>ROUND(GN38*($N$38/$M$38),0)</f>
        <v>0</v>
      </c>
      <c r="GP38" s="33"/>
      <c r="GQ38" s="24"/>
      <c r="GR38" s="34">
        <f>ROUND(GN38*$H$38,2)</f>
        <v>0</v>
      </c>
      <c r="GS38" s="34"/>
      <c r="GT38" s="34"/>
      <c r="GU38" s="33">
        <f t="shared" ref="GU38" si="471">GG38+GN38</f>
        <v>0</v>
      </c>
      <c r="GV38" s="33">
        <f t="shared" ref="GV38" si="472">GH38+GO38</f>
        <v>0</v>
      </c>
      <c r="GW38" s="33"/>
      <c r="GX38" s="24"/>
      <c r="GY38" s="34">
        <f t="shared" ref="GY38" si="473">GK38+GR38</f>
        <v>0</v>
      </c>
      <c r="GZ38" s="34"/>
      <c r="HA38" s="34"/>
      <c r="HB38" s="33"/>
      <c r="HC38" s="33">
        <f>ROUND(HB38*($J$38/$I$38),0)</f>
        <v>0</v>
      </c>
      <c r="HD38" s="33"/>
      <c r="HE38" s="24"/>
      <c r="HF38" s="34">
        <f>ROUND(HB38*$H$38,2)</f>
        <v>0</v>
      </c>
      <c r="HG38" s="34"/>
      <c r="HH38" s="34"/>
      <c r="HI38" s="33"/>
      <c r="HJ38" s="33">
        <f>ROUND(HI38*($N$38/$M$38),0)</f>
        <v>0</v>
      </c>
      <c r="HK38" s="33"/>
      <c r="HL38" s="24"/>
      <c r="HM38" s="34">
        <f>ROUND(HI38*$H$38,2)</f>
        <v>0</v>
      </c>
      <c r="HN38" s="34"/>
      <c r="HO38" s="34"/>
      <c r="HP38" s="33">
        <f t="shared" ref="HP38" si="474">HB38+HI38</f>
        <v>0</v>
      </c>
      <c r="HQ38" s="33">
        <f t="shared" ref="HQ38" si="475">HC38+HJ38</f>
        <v>0</v>
      </c>
      <c r="HR38" s="33"/>
      <c r="HS38" s="24"/>
      <c r="HT38" s="34">
        <f t="shared" ref="HT38" si="476">HF38+HM38</f>
        <v>0</v>
      </c>
      <c r="HU38" s="34"/>
      <c r="HV38" s="34"/>
      <c r="HW38" s="33"/>
      <c r="HX38" s="33">
        <f>ROUND(HW38*($J$38/$I$38),0)</f>
        <v>0</v>
      </c>
      <c r="HY38" s="33"/>
      <c r="HZ38" s="24"/>
      <c r="IA38" s="34">
        <f>ROUND(HW38*$H$38,2)</f>
        <v>0</v>
      </c>
      <c r="IB38" s="34"/>
      <c r="IC38" s="34"/>
      <c r="ID38" s="33"/>
      <c r="IE38" s="33">
        <f>ROUND(ID38*($N$38/$M$38),0)</f>
        <v>0</v>
      </c>
      <c r="IF38" s="33"/>
      <c r="IG38" s="24"/>
      <c r="IH38" s="34">
        <f>ROUND(ID38*$H$38,2)</f>
        <v>0</v>
      </c>
      <c r="II38" s="34"/>
      <c r="IJ38" s="34"/>
      <c r="IK38" s="33">
        <f t="shared" ref="IK38" si="477">HW38+ID38</f>
        <v>0</v>
      </c>
      <c r="IL38" s="33">
        <f t="shared" ref="IL38" si="478">HX38+IE38</f>
        <v>0</v>
      </c>
      <c r="IM38" s="33"/>
      <c r="IN38" s="24"/>
      <c r="IO38" s="34">
        <f t="shared" ref="IO38" si="479">IA38+IH38</f>
        <v>0</v>
      </c>
      <c r="IP38" s="34"/>
      <c r="IQ38" s="34"/>
      <c r="IR38" s="33"/>
      <c r="IS38" s="33">
        <f>ROUND(IR38*($J$38/$I$38),0)</f>
        <v>0</v>
      </c>
      <c r="IT38" s="33"/>
      <c r="IU38" s="24"/>
      <c r="IV38" s="34">
        <f>ROUND(IR38*$H$38,2)</f>
        <v>0</v>
      </c>
      <c r="IW38" s="34"/>
      <c r="IX38" s="34"/>
      <c r="IY38" s="33"/>
      <c r="IZ38" s="33">
        <f>ROUND(IY38*($N$38/$M$38),0)</f>
        <v>0</v>
      </c>
      <c r="JA38" s="33"/>
      <c r="JB38" s="24"/>
      <c r="JC38" s="34">
        <f>ROUND(IY38*$H$38,2)</f>
        <v>0</v>
      </c>
      <c r="JD38" s="33">
        <f t="shared" ref="JD38" si="480">IR38+IY38</f>
        <v>0</v>
      </c>
      <c r="JE38" s="33">
        <f t="shared" ref="JE38" si="481">IS38+IZ38</f>
        <v>0</v>
      </c>
      <c r="JF38" s="33"/>
      <c r="JG38" s="24"/>
      <c r="JH38" s="34">
        <f t="shared" ref="JH38" si="482">IV38+JC38</f>
        <v>0</v>
      </c>
      <c r="JI38" s="33">
        <f>U38+AP38+BK38+CF38+DA38+DV38+EQ38+FL38+GG38+HB38+HW38+IR38</f>
        <v>1</v>
      </c>
      <c r="JJ38" s="33">
        <f>V38+AQ38+BL38+CG38+DB38+DW38+ER38+FM38+GH38+HC38+HX38+IS38</f>
        <v>0</v>
      </c>
      <c r="JK38" s="33"/>
      <c r="JL38" s="34">
        <f>Y38+AT38+BO38+CJ38+DE38+DZ38+EU38+FP38+GK38+HF38+IA38+IV38</f>
        <v>310684.53000000003</v>
      </c>
      <c r="JM38" s="33">
        <f t="shared" ref="JM38" si="483">AB38+AW38+BR38+CM38+DH38+EC38+EX38+FS38+GN38+HI38+ID38+IY38</f>
        <v>2</v>
      </c>
      <c r="JN38" s="33">
        <f t="shared" ref="JN38" si="484">AC38+AX38+BS38+CN38+DI38+ED38+EY38+FT38+GO38+HJ38+IE38+IZ38</f>
        <v>0</v>
      </c>
      <c r="JO38" s="33"/>
      <c r="JP38" s="34">
        <f t="shared" ref="JP38" si="485">AF38+BA38+BV38+CQ38+DL38+EG38+FB38+FW38+GR38+HM38+IH38+JC38</f>
        <v>621369.06000000006</v>
      </c>
      <c r="JQ38" s="33">
        <f t="shared" ref="JQ38" si="486">JI38+JM38</f>
        <v>3</v>
      </c>
      <c r="JR38" s="33">
        <f t="shared" ref="JR38" si="487">JJ38+JN38</f>
        <v>0</v>
      </c>
      <c r="JS38" s="24"/>
      <c r="JT38" s="34">
        <f t="shared" ref="JT38" si="488">JL38+JP38</f>
        <v>932053.59000000008</v>
      </c>
      <c r="JV38" s="73">
        <f t="shared" si="83"/>
        <v>0</v>
      </c>
      <c r="JW38" s="73">
        <f t="shared" si="84"/>
        <v>0</v>
      </c>
      <c r="JX38" s="73">
        <f t="shared" si="85"/>
        <v>0</v>
      </c>
      <c r="JY38" s="80">
        <f t="shared" si="86"/>
        <v>0</v>
      </c>
      <c r="JZ38" s="73">
        <f t="shared" si="87"/>
        <v>0</v>
      </c>
      <c r="KA38" s="73">
        <f t="shared" si="88"/>
        <v>0</v>
      </c>
      <c r="KB38" s="73">
        <f t="shared" si="89"/>
        <v>0</v>
      </c>
      <c r="KC38" s="73">
        <f t="shared" si="90"/>
        <v>0</v>
      </c>
      <c r="KD38" s="73">
        <f t="shared" si="91"/>
        <v>0</v>
      </c>
      <c r="KE38" s="73">
        <f t="shared" si="92"/>
        <v>0</v>
      </c>
      <c r="KF38" s="73">
        <f t="shared" si="93"/>
        <v>0</v>
      </c>
      <c r="KG38" s="73">
        <f t="shared" si="94"/>
        <v>0</v>
      </c>
    </row>
    <row r="39" spans="1:293" s="22" customFormat="1" ht="20.25" hidden="1" customHeight="1">
      <c r="A39" s="25">
        <v>110013</v>
      </c>
      <c r="B39" s="25" t="s">
        <v>155</v>
      </c>
      <c r="C39" s="25"/>
      <c r="D39" s="25"/>
      <c r="E39" s="37" t="s">
        <v>127</v>
      </c>
      <c r="F39" s="47"/>
      <c r="G39" s="53"/>
      <c r="H39" s="37"/>
      <c r="I39" s="89">
        <f>SUM(I40:I41)</f>
        <v>5</v>
      </c>
      <c r="J39" s="89">
        <f>SUM(J40:J41)</f>
        <v>0</v>
      </c>
      <c r="K39" s="90"/>
      <c r="L39" s="91">
        <f>SUM(L40:L41)</f>
        <v>1178736.6499999999</v>
      </c>
      <c r="M39" s="89">
        <f>SUM(M40:M41)</f>
        <v>15</v>
      </c>
      <c r="N39" s="36">
        <f>SUM(N40:N41)</f>
        <v>0</v>
      </c>
      <c r="O39" s="25"/>
      <c r="P39" s="37">
        <f>SUM(P40:P41)</f>
        <v>3266261.9499999997</v>
      </c>
      <c r="Q39" s="36">
        <f>SUM(Q40:Q41)</f>
        <v>20</v>
      </c>
      <c r="R39" s="36">
        <f>SUM(R40:R41)</f>
        <v>0</v>
      </c>
      <c r="S39" s="25"/>
      <c r="T39" s="37">
        <f>SUM(T40:T41)</f>
        <v>4444998.5999999996</v>
      </c>
      <c r="U39" s="36">
        <f>SUM(U40:U41)</f>
        <v>1</v>
      </c>
      <c r="V39" s="36">
        <f>SUM(V40:V41)</f>
        <v>0</v>
      </c>
      <c r="W39" s="36"/>
      <c r="X39" s="25"/>
      <c r="Y39" s="37">
        <f>SUM(Y40:Y41)</f>
        <v>235747.33</v>
      </c>
      <c r="Z39" s="37"/>
      <c r="AA39" s="37"/>
      <c r="AB39" s="36">
        <f>SUM(AB40:AB41)</f>
        <v>2</v>
      </c>
      <c r="AC39" s="36">
        <f>SUM(AC40:AC41)</f>
        <v>0</v>
      </c>
      <c r="AD39" s="36"/>
      <c r="AE39" s="25"/>
      <c r="AF39" s="37">
        <f>SUM(AF40:AF41)</f>
        <v>417505.06</v>
      </c>
      <c r="AG39" s="37"/>
      <c r="AH39" s="37"/>
      <c r="AI39" s="36">
        <f>SUM(AI40:AI41)</f>
        <v>3</v>
      </c>
      <c r="AJ39" s="36">
        <f>SUM(AJ40:AJ41)</f>
        <v>0</v>
      </c>
      <c r="AK39" s="36"/>
      <c r="AL39" s="25"/>
      <c r="AM39" s="37">
        <f>SUM(AM40:AM41)</f>
        <v>653252.39</v>
      </c>
      <c r="AN39" s="37"/>
      <c r="AO39" s="37"/>
      <c r="AP39" s="36">
        <f>SUM(AP40:AP41)</f>
        <v>1</v>
      </c>
      <c r="AQ39" s="36">
        <f>SUM(AQ40:AQ41)</f>
        <v>0</v>
      </c>
      <c r="AR39" s="36"/>
      <c r="AS39" s="25"/>
      <c r="AT39" s="37">
        <f>SUM(AT40:AT41)</f>
        <v>235747.33</v>
      </c>
      <c r="AU39" s="37"/>
      <c r="AV39" s="37"/>
      <c r="AW39" s="36">
        <f>SUM(AW40:AW41)</f>
        <v>2</v>
      </c>
      <c r="AX39" s="36">
        <f>SUM(AX40:AX41)</f>
        <v>0</v>
      </c>
      <c r="AY39" s="36"/>
      <c r="AZ39" s="25"/>
      <c r="BA39" s="37">
        <f>SUM(BA40:BA41)</f>
        <v>417505.06</v>
      </c>
      <c r="BB39" s="37"/>
      <c r="BC39" s="37"/>
      <c r="BD39" s="36">
        <f>SUM(BD40:BD41)</f>
        <v>3</v>
      </c>
      <c r="BE39" s="36">
        <f>SUM(BE40:BE41)</f>
        <v>0</v>
      </c>
      <c r="BF39" s="36"/>
      <c r="BG39" s="25"/>
      <c r="BH39" s="37">
        <f>SUM(BH40:BH41)</f>
        <v>653252.39</v>
      </c>
      <c r="BI39" s="37"/>
      <c r="BJ39" s="37"/>
      <c r="BK39" s="36">
        <f>SUM(BK40:BK41)</f>
        <v>1</v>
      </c>
      <c r="BL39" s="36">
        <f>SUM(BL40:BL41)</f>
        <v>0</v>
      </c>
      <c r="BM39" s="36"/>
      <c r="BN39" s="25"/>
      <c r="BO39" s="37">
        <f>SUM(BO40:BO41)</f>
        <v>235747.33</v>
      </c>
      <c r="BP39" s="37"/>
      <c r="BQ39" s="37"/>
      <c r="BR39" s="36">
        <f>SUM(BR40:BR41)</f>
        <v>2</v>
      </c>
      <c r="BS39" s="36">
        <f>SUM(BS40:BS41)</f>
        <v>0</v>
      </c>
      <c r="BT39" s="36"/>
      <c r="BU39" s="25"/>
      <c r="BV39" s="37">
        <f>SUM(BV40:BV41)</f>
        <v>417505.06</v>
      </c>
      <c r="BW39" s="37"/>
      <c r="BX39" s="37"/>
      <c r="BY39" s="36">
        <f>SUM(BY40:BY41)</f>
        <v>3</v>
      </c>
      <c r="BZ39" s="36">
        <f>SUM(BZ40:BZ41)</f>
        <v>0</v>
      </c>
      <c r="CA39" s="36"/>
      <c r="CB39" s="25"/>
      <c r="CC39" s="37">
        <f>SUM(CC40:CC41)</f>
        <v>653252.39</v>
      </c>
      <c r="CD39" s="37"/>
      <c r="CE39" s="37"/>
      <c r="CF39" s="36">
        <f>SUM(CF40:CF41)</f>
        <v>1</v>
      </c>
      <c r="CG39" s="36">
        <f>SUM(CG40:CG41)</f>
        <v>0</v>
      </c>
      <c r="CH39" s="36"/>
      <c r="CI39" s="25"/>
      <c r="CJ39" s="37">
        <f>SUM(CJ40:CJ41)</f>
        <v>235747.33</v>
      </c>
      <c r="CK39" s="37"/>
      <c r="CL39" s="37"/>
      <c r="CM39" s="36">
        <f>SUM(CM40:CM41)</f>
        <v>2</v>
      </c>
      <c r="CN39" s="36">
        <f>SUM(CN40:CN41)</f>
        <v>0</v>
      </c>
      <c r="CO39" s="36"/>
      <c r="CP39" s="25"/>
      <c r="CQ39" s="37">
        <f>SUM(CQ40:CQ41)</f>
        <v>417505.06</v>
      </c>
      <c r="CR39" s="37"/>
      <c r="CS39" s="37"/>
      <c r="CT39" s="36">
        <f>SUM(CT40:CT41)</f>
        <v>3</v>
      </c>
      <c r="CU39" s="36">
        <f>SUM(CU40:CU41)</f>
        <v>0</v>
      </c>
      <c r="CV39" s="36"/>
      <c r="CW39" s="25"/>
      <c r="CX39" s="37">
        <f>SUM(CX40:CX41)</f>
        <v>653252.39</v>
      </c>
      <c r="CY39" s="37"/>
      <c r="CZ39" s="37"/>
      <c r="DA39" s="36">
        <f>SUM(DA40:DA41)</f>
        <v>1</v>
      </c>
      <c r="DB39" s="36">
        <f>SUM(DB40:DB41)</f>
        <v>0</v>
      </c>
      <c r="DC39" s="36"/>
      <c r="DD39" s="25"/>
      <c r="DE39" s="37">
        <f>SUM(DE40:DE41)</f>
        <v>235747.33</v>
      </c>
      <c r="DF39" s="37"/>
      <c r="DG39" s="37"/>
      <c r="DH39" s="36">
        <f>SUM(DH40:DH41)</f>
        <v>2</v>
      </c>
      <c r="DI39" s="36">
        <f>SUM(DI40:DI41)</f>
        <v>0</v>
      </c>
      <c r="DJ39" s="36"/>
      <c r="DK39" s="25"/>
      <c r="DL39" s="37">
        <f>SUM(DL40:DL41)</f>
        <v>417505.06</v>
      </c>
      <c r="DM39" s="37"/>
      <c r="DN39" s="37"/>
      <c r="DO39" s="36">
        <f>SUM(DO40:DO41)</f>
        <v>3</v>
      </c>
      <c r="DP39" s="36">
        <f>SUM(DP40:DP41)</f>
        <v>0</v>
      </c>
      <c r="DQ39" s="36"/>
      <c r="DR39" s="25"/>
      <c r="DS39" s="37">
        <f>SUM(DS40:DS41)</f>
        <v>653252.39</v>
      </c>
      <c r="DT39" s="37"/>
      <c r="DU39" s="37"/>
      <c r="DV39" s="36">
        <f>SUM(DV40:DV41)</f>
        <v>0</v>
      </c>
      <c r="DW39" s="36">
        <f>SUM(DW40:DW41)</f>
        <v>0</v>
      </c>
      <c r="DX39" s="36"/>
      <c r="DY39" s="25"/>
      <c r="DZ39" s="37">
        <f>SUM(DZ40:DZ41)</f>
        <v>0</v>
      </c>
      <c r="EA39" s="37"/>
      <c r="EB39" s="37"/>
      <c r="EC39" s="36">
        <f>SUM(EC40:EC41)</f>
        <v>1</v>
      </c>
      <c r="ED39" s="36">
        <f>SUM(ED40:ED41)</f>
        <v>0</v>
      </c>
      <c r="EE39" s="36"/>
      <c r="EF39" s="25"/>
      <c r="EG39" s="37">
        <f>SUM(EG40:EG41)</f>
        <v>235747.33</v>
      </c>
      <c r="EH39" s="37"/>
      <c r="EI39" s="37"/>
      <c r="EJ39" s="36">
        <f>SUM(EJ40:EJ41)</f>
        <v>1</v>
      </c>
      <c r="EK39" s="36">
        <f>SUM(EK40:EK41)</f>
        <v>0</v>
      </c>
      <c r="EL39" s="36"/>
      <c r="EM39" s="25"/>
      <c r="EN39" s="37">
        <f>SUM(EN40:EN41)</f>
        <v>235747.33</v>
      </c>
      <c r="EO39" s="37"/>
      <c r="EP39" s="37"/>
      <c r="EQ39" s="36">
        <f>SUM(EQ40:EQ41)</f>
        <v>0</v>
      </c>
      <c r="ER39" s="36">
        <f>SUM(ER40:ER41)</f>
        <v>0</v>
      </c>
      <c r="ES39" s="36"/>
      <c r="ET39" s="25"/>
      <c r="EU39" s="37">
        <f>SUM(EU40:EU41)</f>
        <v>0</v>
      </c>
      <c r="EV39" s="37"/>
      <c r="EW39" s="37"/>
      <c r="EX39" s="36">
        <f>SUM(EX40:EX41)</f>
        <v>1</v>
      </c>
      <c r="EY39" s="36">
        <f>SUM(EY40:EY41)</f>
        <v>0</v>
      </c>
      <c r="EZ39" s="36"/>
      <c r="FA39" s="25"/>
      <c r="FB39" s="37">
        <f>SUM(FB40:FB41)</f>
        <v>235747.33</v>
      </c>
      <c r="FC39" s="37"/>
      <c r="FD39" s="37"/>
      <c r="FE39" s="36">
        <f>SUM(FE40:FE41)</f>
        <v>1</v>
      </c>
      <c r="FF39" s="36">
        <f>SUM(FF40:FF41)</f>
        <v>0</v>
      </c>
      <c r="FG39" s="36"/>
      <c r="FH39" s="25"/>
      <c r="FI39" s="37">
        <f>SUM(FI40:FI41)</f>
        <v>235747.33</v>
      </c>
      <c r="FJ39" s="37"/>
      <c r="FK39" s="37"/>
      <c r="FL39" s="36">
        <f>SUM(FL40:FL41)</f>
        <v>0</v>
      </c>
      <c r="FM39" s="36">
        <f>SUM(FM40:FM41)</f>
        <v>0</v>
      </c>
      <c r="FN39" s="36"/>
      <c r="FO39" s="25"/>
      <c r="FP39" s="37">
        <f>SUM(FP40:FP41)</f>
        <v>0</v>
      </c>
      <c r="FQ39" s="37"/>
      <c r="FR39" s="37"/>
      <c r="FS39" s="36">
        <f>SUM(FS40:FS41)</f>
        <v>1</v>
      </c>
      <c r="FT39" s="36">
        <f>SUM(FT40:FT41)</f>
        <v>0</v>
      </c>
      <c r="FU39" s="36"/>
      <c r="FV39" s="25"/>
      <c r="FW39" s="37">
        <f>SUM(FW40:FW41)</f>
        <v>235747.33</v>
      </c>
      <c r="FX39" s="37"/>
      <c r="FY39" s="37"/>
      <c r="FZ39" s="36">
        <f>SUM(FZ40:FZ41)</f>
        <v>1</v>
      </c>
      <c r="GA39" s="36">
        <f>SUM(GA40:GA41)</f>
        <v>0</v>
      </c>
      <c r="GB39" s="36"/>
      <c r="GC39" s="25"/>
      <c r="GD39" s="37">
        <f>SUM(GD40:GD41)</f>
        <v>235747.33</v>
      </c>
      <c r="GE39" s="37"/>
      <c r="GF39" s="37"/>
      <c r="GG39" s="36">
        <f>SUM(GG40:GG41)</f>
        <v>0</v>
      </c>
      <c r="GH39" s="36">
        <f>SUM(GH40:GH41)</f>
        <v>0</v>
      </c>
      <c r="GI39" s="36"/>
      <c r="GJ39" s="25"/>
      <c r="GK39" s="37">
        <f>SUM(GK40:GK41)</f>
        <v>0</v>
      </c>
      <c r="GL39" s="37"/>
      <c r="GM39" s="37"/>
      <c r="GN39" s="36">
        <f>SUM(GN40:GN41)</f>
        <v>1</v>
      </c>
      <c r="GO39" s="36">
        <f>SUM(GO40:GO41)</f>
        <v>0</v>
      </c>
      <c r="GP39" s="36"/>
      <c r="GQ39" s="25"/>
      <c r="GR39" s="37">
        <f>SUM(GR40:GR41)</f>
        <v>235747.33</v>
      </c>
      <c r="GS39" s="37"/>
      <c r="GT39" s="37"/>
      <c r="GU39" s="36">
        <f>SUM(GU40:GU41)</f>
        <v>1</v>
      </c>
      <c r="GV39" s="36">
        <f>SUM(GV40:GV41)</f>
        <v>0</v>
      </c>
      <c r="GW39" s="36"/>
      <c r="GX39" s="25"/>
      <c r="GY39" s="37">
        <f>SUM(GY40:GY41)</f>
        <v>235747.33</v>
      </c>
      <c r="GZ39" s="37"/>
      <c r="HA39" s="37"/>
      <c r="HB39" s="36">
        <f>SUM(HB40:HB41)</f>
        <v>0</v>
      </c>
      <c r="HC39" s="36">
        <f>SUM(HC40:HC41)</f>
        <v>0</v>
      </c>
      <c r="HD39" s="36"/>
      <c r="HE39" s="25"/>
      <c r="HF39" s="37">
        <f>SUM(HF40:HF41)</f>
        <v>0</v>
      </c>
      <c r="HG39" s="37"/>
      <c r="HH39" s="37"/>
      <c r="HI39" s="36">
        <f>SUM(HI40:HI41)</f>
        <v>1</v>
      </c>
      <c r="HJ39" s="36">
        <f>SUM(HJ40:HJ41)</f>
        <v>0</v>
      </c>
      <c r="HK39" s="36"/>
      <c r="HL39" s="25"/>
      <c r="HM39" s="37">
        <f>SUM(HM40:HM41)</f>
        <v>235747.33</v>
      </c>
      <c r="HN39" s="37"/>
      <c r="HO39" s="37"/>
      <c r="HP39" s="36">
        <f>SUM(HP40:HP41)</f>
        <v>1</v>
      </c>
      <c r="HQ39" s="36">
        <f>SUM(HQ40:HQ41)</f>
        <v>0</v>
      </c>
      <c r="HR39" s="36"/>
      <c r="HS39" s="25"/>
      <c r="HT39" s="37">
        <f>SUM(HT40:HT41)</f>
        <v>235747.33</v>
      </c>
      <c r="HU39" s="37"/>
      <c r="HV39" s="37"/>
      <c r="HW39" s="36">
        <f>SUM(HW40:HW41)</f>
        <v>0</v>
      </c>
      <c r="HX39" s="36">
        <f>SUM(HX40:HX41)</f>
        <v>0</v>
      </c>
      <c r="HY39" s="36"/>
      <c r="HZ39" s="25"/>
      <c r="IA39" s="37">
        <f>SUM(IA40:IA41)</f>
        <v>0</v>
      </c>
      <c r="IB39" s="37"/>
      <c r="IC39" s="37"/>
      <c r="ID39" s="36">
        <f>SUM(ID40:ID41)</f>
        <v>0</v>
      </c>
      <c r="IE39" s="36">
        <f>SUM(IE40:IE41)</f>
        <v>0</v>
      </c>
      <c r="IF39" s="36"/>
      <c r="IG39" s="25"/>
      <c r="IH39" s="37">
        <f>SUM(IH40:IH41)</f>
        <v>0</v>
      </c>
      <c r="II39" s="37"/>
      <c r="IJ39" s="37"/>
      <c r="IK39" s="36">
        <f>SUM(IK40:IK41)</f>
        <v>0</v>
      </c>
      <c r="IL39" s="36">
        <f>SUM(IL40:IL41)</f>
        <v>0</v>
      </c>
      <c r="IM39" s="36"/>
      <c r="IN39" s="25"/>
      <c r="IO39" s="37">
        <f>SUM(IO40:IO41)</f>
        <v>0</v>
      </c>
      <c r="IP39" s="37"/>
      <c r="IQ39" s="37"/>
      <c r="IR39" s="36">
        <f>SUM(IR40:IR41)</f>
        <v>0</v>
      </c>
      <c r="IS39" s="36">
        <f>SUM(IS40:IS41)</f>
        <v>0</v>
      </c>
      <c r="IT39" s="36"/>
      <c r="IU39" s="25"/>
      <c r="IV39" s="37">
        <f>SUM(IV40:IV41)</f>
        <v>0</v>
      </c>
      <c r="IW39" s="37"/>
      <c r="IX39" s="37"/>
      <c r="IY39" s="36">
        <f>SUM(IY40:IY41)</f>
        <v>0</v>
      </c>
      <c r="IZ39" s="36">
        <f>SUM(IZ40:IZ41)</f>
        <v>0</v>
      </c>
      <c r="JA39" s="36"/>
      <c r="JB39" s="25"/>
      <c r="JC39" s="37">
        <f>SUM(JC40:JC41)</f>
        <v>0</v>
      </c>
      <c r="JD39" s="36">
        <f>SUM(JD40:JD41)</f>
        <v>0</v>
      </c>
      <c r="JE39" s="36">
        <f>SUM(JE40:JE41)</f>
        <v>0</v>
      </c>
      <c r="JF39" s="36"/>
      <c r="JG39" s="25"/>
      <c r="JH39" s="37">
        <f>SUM(JH40:JH41)</f>
        <v>0</v>
      </c>
      <c r="JI39" s="36">
        <f>SUM(JI40:JI41)</f>
        <v>5</v>
      </c>
      <c r="JJ39" s="36">
        <f>SUM(JJ40:JJ41)</f>
        <v>0</v>
      </c>
      <c r="JK39" s="25"/>
      <c r="JL39" s="37">
        <f>SUM(JL40:JL41)</f>
        <v>1178736.6499999999</v>
      </c>
      <c r="JM39" s="36">
        <f>SUM(JM40:JM41)</f>
        <v>15</v>
      </c>
      <c r="JN39" s="36">
        <f>SUM(JN40:JN41)</f>
        <v>0</v>
      </c>
      <c r="JO39" s="25"/>
      <c r="JP39" s="37">
        <f>SUM(JP40:JP41)</f>
        <v>3266261.95</v>
      </c>
      <c r="JQ39" s="36">
        <f>SUM(JQ40:JQ41)</f>
        <v>20</v>
      </c>
      <c r="JR39" s="36">
        <f>SUM(JR40:JR41)</f>
        <v>0</v>
      </c>
      <c r="JS39" s="25"/>
      <c r="JT39" s="37">
        <f>SUM(JT40:JT41)</f>
        <v>4444998.6000000006</v>
      </c>
      <c r="JV39" s="73">
        <f t="shared" ref="JV39:JV70" si="489">JI39-I39</f>
        <v>0</v>
      </c>
      <c r="JW39" s="73">
        <f t="shared" ref="JW39:JW70" si="490">JJ39-J39</f>
        <v>0</v>
      </c>
      <c r="JX39" s="73">
        <f t="shared" ref="JX39:JX70" si="491">JK39-K39</f>
        <v>0</v>
      </c>
      <c r="JY39" s="80">
        <f t="shared" ref="JY39:JY70" si="492">JL39-L39</f>
        <v>0</v>
      </c>
      <c r="JZ39" s="73">
        <f t="shared" ref="JZ39:JZ70" si="493">JM39-M39</f>
        <v>0</v>
      </c>
      <c r="KA39" s="73">
        <f t="shared" ref="KA39:KA70" si="494">JN39-N39</f>
        <v>0</v>
      </c>
      <c r="KB39" s="73">
        <f t="shared" ref="KB39:KB70" si="495">JO39-O39</f>
        <v>0</v>
      </c>
      <c r="KC39" s="73">
        <f t="shared" ref="KC39:KC70" si="496">JP39-P39</f>
        <v>0</v>
      </c>
      <c r="KD39" s="73">
        <f t="shared" ref="KD39:KD70" si="497">JQ39-Q39</f>
        <v>0</v>
      </c>
      <c r="KE39" s="73">
        <f t="shared" ref="KE39:KE70" si="498">JR39-R39</f>
        <v>0</v>
      </c>
      <c r="KF39" s="73">
        <f t="shared" ref="KF39:KF70" si="499">JS39-S39</f>
        <v>0</v>
      </c>
      <c r="KG39" s="73">
        <f t="shared" ref="KG39:KG70" si="500">JT39-T39</f>
        <v>0</v>
      </c>
    </row>
    <row r="40" spans="1:293" ht="20.25" hidden="1" customHeight="1">
      <c r="A40" s="24">
        <v>110013</v>
      </c>
      <c r="B40" s="24" t="s">
        <v>155</v>
      </c>
      <c r="C40" s="24">
        <v>12</v>
      </c>
      <c r="D40" s="24" t="s">
        <v>126</v>
      </c>
      <c r="E40" s="34" t="s">
        <v>127</v>
      </c>
      <c r="F40" s="46" t="s">
        <v>128</v>
      </c>
      <c r="G40" s="52" t="s">
        <v>129</v>
      </c>
      <c r="H40" s="34">
        <v>181757.73</v>
      </c>
      <c r="I40" s="86"/>
      <c r="J40" s="86"/>
      <c r="K40" s="87"/>
      <c r="L40" s="88">
        <f t="shared" ref="L40:L41" si="501">ROUND(H40*I40,2)</f>
        <v>0</v>
      </c>
      <c r="M40" s="86">
        <v>5</v>
      </c>
      <c r="N40" s="33"/>
      <c r="O40" s="24"/>
      <c r="P40" s="34">
        <f>ROUND(H40*M40,2)</f>
        <v>908788.65</v>
      </c>
      <c r="Q40" s="33">
        <f>I40+M40</f>
        <v>5</v>
      </c>
      <c r="R40" s="33">
        <f>J40+N40</f>
        <v>0</v>
      </c>
      <c r="S40" s="24"/>
      <c r="T40" s="34">
        <f>L40+P40</f>
        <v>908788.65</v>
      </c>
      <c r="U40" s="33">
        <f>ROUND($I$40/12,0)</f>
        <v>0</v>
      </c>
      <c r="V40" s="33"/>
      <c r="W40" s="33"/>
      <c r="X40" s="24"/>
      <c r="Y40" s="34">
        <f>ROUND(U40*$H$40,2)</f>
        <v>0</v>
      </c>
      <c r="Z40" s="34"/>
      <c r="AA40" s="34"/>
      <c r="AB40" s="33">
        <v>1</v>
      </c>
      <c r="AC40" s="33">
        <f>ROUND(AB40*($N$40/$M$40),0)</f>
        <v>0</v>
      </c>
      <c r="AD40" s="33"/>
      <c r="AE40" s="24"/>
      <c r="AF40" s="34">
        <f>ROUND(AB40*$H$40,2)</f>
        <v>181757.73</v>
      </c>
      <c r="AG40" s="34"/>
      <c r="AH40" s="34"/>
      <c r="AI40" s="33">
        <f>U40+AB40</f>
        <v>1</v>
      </c>
      <c r="AJ40" s="33">
        <f>V40+AC40</f>
        <v>0</v>
      </c>
      <c r="AK40" s="33"/>
      <c r="AL40" s="24"/>
      <c r="AM40" s="34">
        <f>Y40+AF40</f>
        <v>181757.73</v>
      </c>
      <c r="AN40" s="34"/>
      <c r="AO40" s="34"/>
      <c r="AP40" s="33">
        <f>ROUND($I$40/12,0)</f>
        <v>0</v>
      </c>
      <c r="AQ40" s="33"/>
      <c r="AR40" s="33"/>
      <c r="AS40" s="24"/>
      <c r="AT40" s="34">
        <f>ROUND(AP40*$H$40,2)</f>
        <v>0</v>
      </c>
      <c r="AU40" s="34"/>
      <c r="AV40" s="34"/>
      <c r="AW40" s="33">
        <v>1</v>
      </c>
      <c r="AX40" s="33">
        <f>ROUND(AW40*($N$40/$M$40),0)</f>
        <v>0</v>
      </c>
      <c r="AY40" s="33"/>
      <c r="AZ40" s="24"/>
      <c r="BA40" s="34">
        <f>ROUND(AW40*$H$40,2)</f>
        <v>181757.73</v>
      </c>
      <c r="BB40" s="34"/>
      <c r="BC40" s="34"/>
      <c r="BD40" s="33">
        <f t="shared" ref="BD40:BD41" si="502">AP40+AW40</f>
        <v>1</v>
      </c>
      <c r="BE40" s="33">
        <f t="shared" ref="BE40:BE41" si="503">AQ40+AX40</f>
        <v>0</v>
      </c>
      <c r="BF40" s="33"/>
      <c r="BG40" s="24"/>
      <c r="BH40" s="34">
        <f t="shared" ref="BH40:BH41" si="504">AT40+BA40</f>
        <v>181757.73</v>
      </c>
      <c r="BI40" s="34"/>
      <c r="BJ40" s="34"/>
      <c r="BK40" s="33">
        <f>ROUND($I$40/12,0)</f>
        <v>0</v>
      </c>
      <c r="BL40" s="33"/>
      <c r="BM40" s="33"/>
      <c r="BN40" s="24"/>
      <c r="BO40" s="34">
        <f>ROUND(BK40*$H$40,2)</f>
        <v>0</v>
      </c>
      <c r="BP40" s="34"/>
      <c r="BQ40" s="34"/>
      <c r="BR40" s="33">
        <v>1</v>
      </c>
      <c r="BS40" s="33">
        <f>ROUND(BR40*($N$40/$M$40),0)</f>
        <v>0</v>
      </c>
      <c r="BT40" s="33"/>
      <c r="BU40" s="24"/>
      <c r="BV40" s="34">
        <f>ROUND(BR40*$H$40,2)</f>
        <v>181757.73</v>
      </c>
      <c r="BW40" s="34"/>
      <c r="BX40" s="34"/>
      <c r="BY40" s="33">
        <f t="shared" ref="BY40:BY41" si="505">BK40+BR40</f>
        <v>1</v>
      </c>
      <c r="BZ40" s="33">
        <f t="shared" ref="BZ40:BZ41" si="506">BL40+BS40</f>
        <v>0</v>
      </c>
      <c r="CA40" s="33"/>
      <c r="CB40" s="24"/>
      <c r="CC40" s="34">
        <f t="shared" ref="CC40:CC41" si="507">BO40+BV40</f>
        <v>181757.73</v>
      </c>
      <c r="CD40" s="34"/>
      <c r="CE40" s="34"/>
      <c r="CF40" s="33">
        <f>ROUND($I$40/12,0)</f>
        <v>0</v>
      </c>
      <c r="CG40" s="33"/>
      <c r="CH40" s="33"/>
      <c r="CI40" s="24"/>
      <c r="CJ40" s="34">
        <f>ROUND(CF40*$H$40,2)</f>
        <v>0</v>
      </c>
      <c r="CK40" s="34"/>
      <c r="CL40" s="34"/>
      <c r="CM40" s="33">
        <v>1</v>
      </c>
      <c r="CN40" s="33">
        <f>ROUND(CM40*($N$40/$M$40),0)</f>
        <v>0</v>
      </c>
      <c r="CO40" s="33"/>
      <c r="CP40" s="24"/>
      <c r="CQ40" s="34">
        <f>ROUND(CM40*$H$40,2)</f>
        <v>181757.73</v>
      </c>
      <c r="CR40" s="34"/>
      <c r="CS40" s="34"/>
      <c r="CT40" s="33">
        <f t="shared" ref="CT40:CT41" si="508">CF40+CM40</f>
        <v>1</v>
      </c>
      <c r="CU40" s="33">
        <f t="shared" ref="CU40:CU41" si="509">CG40+CN40</f>
        <v>0</v>
      </c>
      <c r="CV40" s="33"/>
      <c r="CW40" s="24"/>
      <c r="CX40" s="34">
        <f t="shared" ref="CX40:CX41" si="510">CJ40+CQ40</f>
        <v>181757.73</v>
      </c>
      <c r="CY40" s="34"/>
      <c r="CZ40" s="34"/>
      <c r="DA40" s="33">
        <f>ROUND($I$40/12,0)</f>
        <v>0</v>
      </c>
      <c r="DB40" s="33"/>
      <c r="DC40" s="33"/>
      <c r="DD40" s="24"/>
      <c r="DE40" s="34">
        <f>ROUND(DA40*$H$40,2)</f>
        <v>0</v>
      </c>
      <c r="DF40" s="34"/>
      <c r="DG40" s="34"/>
      <c r="DH40" s="33">
        <v>1</v>
      </c>
      <c r="DI40" s="33">
        <f>ROUND(DH40*($N$40/$M$40),0)</f>
        <v>0</v>
      </c>
      <c r="DJ40" s="33"/>
      <c r="DK40" s="24"/>
      <c r="DL40" s="34">
        <f>ROUND(DH40*$H$40,2)</f>
        <v>181757.73</v>
      </c>
      <c r="DM40" s="34"/>
      <c r="DN40" s="34"/>
      <c r="DO40" s="33">
        <f t="shared" ref="DO40:DO41" si="511">DA40+DH40</f>
        <v>1</v>
      </c>
      <c r="DP40" s="33">
        <f t="shared" ref="DP40:DP41" si="512">DB40+DI40</f>
        <v>0</v>
      </c>
      <c r="DQ40" s="33"/>
      <c r="DR40" s="24"/>
      <c r="DS40" s="34">
        <f t="shared" ref="DS40:DS41" si="513">DE40+DL40</f>
        <v>181757.73</v>
      </c>
      <c r="DT40" s="34"/>
      <c r="DU40" s="34"/>
      <c r="DV40" s="33">
        <f>ROUND($I$40/12,0)</f>
        <v>0</v>
      </c>
      <c r="DW40" s="33"/>
      <c r="DX40" s="33"/>
      <c r="DY40" s="24"/>
      <c r="DZ40" s="34">
        <f>ROUND(DV40*$H$40,2)</f>
        <v>0</v>
      </c>
      <c r="EA40" s="34"/>
      <c r="EB40" s="34"/>
      <c r="EC40" s="33"/>
      <c r="ED40" s="33">
        <f>ROUND(EC40*($N$40/$M$40),0)</f>
        <v>0</v>
      </c>
      <c r="EE40" s="33"/>
      <c r="EF40" s="24"/>
      <c r="EG40" s="34">
        <f>ROUND(EC40*$H$40,2)</f>
        <v>0</v>
      </c>
      <c r="EH40" s="34"/>
      <c r="EI40" s="34"/>
      <c r="EJ40" s="33">
        <f t="shared" ref="EJ40:EJ41" si="514">DV40+EC40</f>
        <v>0</v>
      </c>
      <c r="EK40" s="33">
        <f t="shared" ref="EK40:EK41" si="515">DW40+ED40</f>
        <v>0</v>
      </c>
      <c r="EL40" s="33"/>
      <c r="EM40" s="24"/>
      <c r="EN40" s="34">
        <f t="shared" ref="EN40:EN41" si="516">DZ40+EG40</f>
        <v>0</v>
      </c>
      <c r="EO40" s="34"/>
      <c r="EP40" s="34"/>
      <c r="EQ40" s="33">
        <f>ROUND($I$40/12,0)</f>
        <v>0</v>
      </c>
      <c r="ER40" s="33"/>
      <c r="ES40" s="33"/>
      <c r="ET40" s="24"/>
      <c r="EU40" s="34">
        <f>ROUND(EQ40*$H$40,2)</f>
        <v>0</v>
      </c>
      <c r="EV40" s="34"/>
      <c r="EW40" s="34"/>
      <c r="EX40" s="33"/>
      <c r="EY40" s="33">
        <f>ROUND(EX40*($N$40/$M$40),0)</f>
        <v>0</v>
      </c>
      <c r="EZ40" s="33"/>
      <c r="FA40" s="24"/>
      <c r="FB40" s="34">
        <f>ROUND(EX40*$H$40,2)</f>
        <v>0</v>
      </c>
      <c r="FC40" s="34"/>
      <c r="FD40" s="34"/>
      <c r="FE40" s="33">
        <f t="shared" ref="FE40:FE41" si="517">EQ40+EX40</f>
        <v>0</v>
      </c>
      <c r="FF40" s="33">
        <f t="shared" ref="FF40:FF41" si="518">ER40+EY40</f>
        <v>0</v>
      </c>
      <c r="FG40" s="33"/>
      <c r="FH40" s="24"/>
      <c r="FI40" s="34">
        <f t="shared" ref="FI40:FI41" si="519">EU40+FB40</f>
        <v>0</v>
      </c>
      <c r="FJ40" s="34"/>
      <c r="FK40" s="34"/>
      <c r="FL40" s="33">
        <f>ROUND($I$40/12,0)</f>
        <v>0</v>
      </c>
      <c r="FM40" s="33"/>
      <c r="FN40" s="33"/>
      <c r="FO40" s="24"/>
      <c r="FP40" s="34">
        <f>ROUND(FL40*$H$40,2)</f>
        <v>0</v>
      </c>
      <c r="FQ40" s="34"/>
      <c r="FR40" s="34"/>
      <c r="FS40" s="33"/>
      <c r="FT40" s="33">
        <f>ROUND(FS40*($N$40/$M$40),0)</f>
        <v>0</v>
      </c>
      <c r="FU40" s="33"/>
      <c r="FV40" s="24"/>
      <c r="FW40" s="34">
        <f>ROUND(FS40*$H$40,2)</f>
        <v>0</v>
      </c>
      <c r="FX40" s="34"/>
      <c r="FY40" s="34"/>
      <c r="FZ40" s="33">
        <f t="shared" ref="FZ40:FZ41" si="520">FL40+FS40</f>
        <v>0</v>
      </c>
      <c r="GA40" s="33">
        <f t="shared" ref="GA40:GA41" si="521">FM40+FT40</f>
        <v>0</v>
      </c>
      <c r="GB40" s="33"/>
      <c r="GC40" s="24"/>
      <c r="GD40" s="34">
        <f t="shared" ref="GD40:GD41" si="522">FP40+FW40</f>
        <v>0</v>
      </c>
      <c r="GE40" s="34"/>
      <c r="GF40" s="34"/>
      <c r="GG40" s="33">
        <f>ROUND($I$40/12,0)</f>
        <v>0</v>
      </c>
      <c r="GH40" s="33"/>
      <c r="GI40" s="33"/>
      <c r="GJ40" s="24"/>
      <c r="GK40" s="34">
        <f>ROUND(GG40*$H$40,2)</f>
        <v>0</v>
      </c>
      <c r="GL40" s="34"/>
      <c r="GM40" s="34"/>
      <c r="GN40" s="33"/>
      <c r="GO40" s="33">
        <f>ROUND(GN40*($N$40/$M$40),0)</f>
        <v>0</v>
      </c>
      <c r="GP40" s="33"/>
      <c r="GQ40" s="24"/>
      <c r="GR40" s="34">
        <f>ROUND(GN40*$H$40,2)</f>
        <v>0</v>
      </c>
      <c r="GS40" s="34"/>
      <c r="GT40" s="34"/>
      <c r="GU40" s="33">
        <f t="shared" ref="GU40:GU41" si="523">GG40+GN40</f>
        <v>0</v>
      </c>
      <c r="GV40" s="33">
        <f t="shared" ref="GV40:GV41" si="524">GH40+GO40</f>
        <v>0</v>
      </c>
      <c r="GW40" s="33"/>
      <c r="GX40" s="24"/>
      <c r="GY40" s="34">
        <f t="shared" ref="GY40:GY41" si="525">GK40+GR40</f>
        <v>0</v>
      </c>
      <c r="GZ40" s="34"/>
      <c r="HA40" s="34"/>
      <c r="HB40" s="33">
        <f>ROUND($I$40/12,0)</f>
        <v>0</v>
      </c>
      <c r="HC40" s="33"/>
      <c r="HD40" s="33"/>
      <c r="HE40" s="24"/>
      <c r="HF40" s="34">
        <f>ROUND(HB40*$H$40,2)</f>
        <v>0</v>
      </c>
      <c r="HG40" s="34"/>
      <c r="HH40" s="34"/>
      <c r="HI40" s="33"/>
      <c r="HJ40" s="33">
        <f>ROUND(HI40*($N$40/$M$40),0)</f>
        <v>0</v>
      </c>
      <c r="HK40" s="33"/>
      <c r="HL40" s="24"/>
      <c r="HM40" s="34">
        <f>ROUND(HI40*$H$40,2)</f>
        <v>0</v>
      </c>
      <c r="HN40" s="34"/>
      <c r="HO40" s="34"/>
      <c r="HP40" s="33">
        <f t="shared" ref="HP40:HP41" si="526">HB40+HI40</f>
        <v>0</v>
      </c>
      <c r="HQ40" s="33">
        <f t="shared" ref="HQ40:HQ41" si="527">HC40+HJ40</f>
        <v>0</v>
      </c>
      <c r="HR40" s="33"/>
      <c r="HS40" s="24"/>
      <c r="HT40" s="34">
        <f t="shared" ref="HT40:HT41" si="528">HF40+HM40</f>
        <v>0</v>
      </c>
      <c r="HU40" s="34"/>
      <c r="HV40" s="34"/>
      <c r="HW40" s="33">
        <f>ROUND($I$40/12,0)</f>
        <v>0</v>
      </c>
      <c r="HX40" s="33"/>
      <c r="HY40" s="33"/>
      <c r="HZ40" s="24"/>
      <c r="IA40" s="34">
        <f>ROUND(HW40*$H$40,2)</f>
        <v>0</v>
      </c>
      <c r="IB40" s="34"/>
      <c r="IC40" s="34"/>
      <c r="ID40" s="33"/>
      <c r="IE40" s="33">
        <f>ROUND(ID40*($N$40/$M$40),0)</f>
        <v>0</v>
      </c>
      <c r="IF40" s="33"/>
      <c r="IG40" s="24"/>
      <c r="IH40" s="34">
        <f>ROUND(ID40*$H$40,2)</f>
        <v>0</v>
      </c>
      <c r="II40" s="34"/>
      <c r="IJ40" s="34"/>
      <c r="IK40" s="33">
        <f t="shared" ref="IK40:IK41" si="529">HW40+ID40</f>
        <v>0</v>
      </c>
      <c r="IL40" s="33">
        <f t="shared" ref="IL40:IL41" si="530">HX40+IE40</f>
        <v>0</v>
      </c>
      <c r="IM40" s="33"/>
      <c r="IN40" s="24"/>
      <c r="IO40" s="34">
        <f t="shared" ref="IO40:IO41" si="531">IA40+IH40</f>
        <v>0</v>
      </c>
      <c r="IP40" s="34"/>
      <c r="IQ40" s="34"/>
      <c r="IR40" s="33">
        <f>ROUND($I$40/12,0)</f>
        <v>0</v>
      </c>
      <c r="IS40" s="33"/>
      <c r="IT40" s="33"/>
      <c r="IU40" s="24"/>
      <c r="IV40" s="34">
        <f>ROUND(IR40*$H$40,2)</f>
        <v>0</v>
      </c>
      <c r="IW40" s="34"/>
      <c r="IX40" s="34"/>
      <c r="IY40" s="33"/>
      <c r="IZ40" s="33">
        <f>ROUND(IY40*($N$40/$M$40),0)</f>
        <v>0</v>
      </c>
      <c r="JA40" s="33"/>
      <c r="JB40" s="24"/>
      <c r="JC40" s="34">
        <f>ROUND(IY40*$H$40,2)</f>
        <v>0</v>
      </c>
      <c r="JD40" s="33">
        <f t="shared" ref="JD40:JD41" si="532">IR40+IY40</f>
        <v>0</v>
      </c>
      <c r="JE40" s="33">
        <f t="shared" ref="JE40:JE41" si="533">IS40+IZ40</f>
        <v>0</v>
      </c>
      <c r="JF40" s="33"/>
      <c r="JG40" s="24"/>
      <c r="JH40" s="34">
        <f t="shared" ref="JH40:JH41" si="534">IV40+JC40</f>
        <v>0</v>
      </c>
      <c r="JI40" s="33">
        <f>U40+AP40+BK40+CF40+DA40+DV40+EQ40+FL40+GG40+HB40+HW40+IR40</f>
        <v>0</v>
      </c>
      <c r="JJ40" s="33">
        <f>V40+AQ40+BL40+CG40+DB40+DW40+ER40+FM40+GH40+HC40+HX40+IS40</f>
        <v>0</v>
      </c>
      <c r="JK40" s="33"/>
      <c r="JL40" s="34">
        <f>Y40+AT40+BO40+CJ40+DE40+DZ40+EU40+FP40+GK40+HF40+IA40+IV40</f>
        <v>0</v>
      </c>
      <c r="JM40" s="33">
        <f t="shared" ref="JM40:JM41" si="535">AB40+AW40+BR40+CM40+DH40+EC40+EX40+FS40+GN40+HI40+ID40+IY40</f>
        <v>5</v>
      </c>
      <c r="JN40" s="33">
        <f t="shared" ref="JN40:JN41" si="536">AC40+AX40+BS40+CN40+DI40+ED40+EY40+FT40+GO40+HJ40+IE40+IZ40</f>
        <v>0</v>
      </c>
      <c r="JO40" s="33"/>
      <c r="JP40" s="34">
        <f t="shared" ref="JP40:JP41" si="537">AF40+BA40+BV40+CQ40+DL40+EG40+FB40+FW40+GR40+HM40+IH40+JC40</f>
        <v>908788.65</v>
      </c>
      <c r="JQ40" s="33">
        <f t="shared" ref="JQ40:JQ41" si="538">JI40+JM40</f>
        <v>5</v>
      </c>
      <c r="JR40" s="33">
        <f t="shared" ref="JR40:JR41" si="539">JJ40+JN40</f>
        <v>0</v>
      </c>
      <c r="JS40" s="24"/>
      <c r="JT40" s="34">
        <f t="shared" ref="JT40:JT41" si="540">JL40+JP40</f>
        <v>908788.65</v>
      </c>
      <c r="JV40" s="73">
        <f t="shared" si="489"/>
        <v>0</v>
      </c>
      <c r="JW40" s="73">
        <f t="shared" si="490"/>
        <v>0</v>
      </c>
      <c r="JX40" s="73">
        <f t="shared" si="491"/>
        <v>0</v>
      </c>
      <c r="JY40" s="80">
        <f t="shared" si="492"/>
        <v>0</v>
      </c>
      <c r="JZ40" s="73">
        <f t="shared" si="493"/>
        <v>0</v>
      </c>
      <c r="KA40" s="73">
        <f t="shared" si="494"/>
        <v>0</v>
      </c>
      <c r="KB40" s="73">
        <f t="shared" si="495"/>
        <v>0</v>
      </c>
      <c r="KC40" s="73">
        <f t="shared" si="496"/>
        <v>0</v>
      </c>
      <c r="KD40" s="73">
        <f t="shared" si="497"/>
        <v>0</v>
      </c>
      <c r="KE40" s="73">
        <f t="shared" si="498"/>
        <v>0</v>
      </c>
      <c r="KF40" s="73">
        <f t="shared" si="499"/>
        <v>0</v>
      </c>
      <c r="KG40" s="73">
        <f t="shared" si="500"/>
        <v>0</v>
      </c>
    </row>
    <row r="41" spans="1:293" ht="20.25" hidden="1" customHeight="1">
      <c r="A41" s="24">
        <v>110013</v>
      </c>
      <c r="B41" s="24" t="s">
        <v>155</v>
      </c>
      <c r="C41" s="24">
        <v>15</v>
      </c>
      <c r="D41" s="24" t="s">
        <v>130</v>
      </c>
      <c r="E41" s="34" t="s">
        <v>127</v>
      </c>
      <c r="F41" s="46" t="s">
        <v>131</v>
      </c>
      <c r="G41" s="52" t="s">
        <v>132</v>
      </c>
      <c r="H41" s="34">
        <v>235747.33</v>
      </c>
      <c r="I41" s="86">
        <v>5</v>
      </c>
      <c r="J41" s="86"/>
      <c r="K41" s="87"/>
      <c r="L41" s="88">
        <f t="shared" si="501"/>
        <v>1178736.6499999999</v>
      </c>
      <c r="M41" s="86">
        <v>10</v>
      </c>
      <c r="N41" s="33"/>
      <c r="O41" s="24"/>
      <c r="P41" s="34">
        <f>ROUND(H41*M41,2)</f>
        <v>2357473.2999999998</v>
      </c>
      <c r="Q41" s="33">
        <f>I41+M41</f>
        <v>15</v>
      </c>
      <c r="R41" s="33">
        <f>J41+N41</f>
        <v>0</v>
      </c>
      <c r="S41" s="24"/>
      <c r="T41" s="34">
        <f>L41+P41</f>
        <v>3536209.9499999997</v>
      </c>
      <c r="U41" s="33">
        <v>1</v>
      </c>
      <c r="V41" s="33">
        <f>ROUND(U41*($J$41/$I$41),0)</f>
        <v>0</v>
      </c>
      <c r="W41" s="33"/>
      <c r="X41" s="24"/>
      <c r="Y41" s="34">
        <f>ROUND(U41*$H$41,2)</f>
        <v>235747.33</v>
      </c>
      <c r="Z41" s="34"/>
      <c r="AA41" s="34"/>
      <c r="AB41" s="33">
        <f>ROUND($M$41/12,0)</f>
        <v>1</v>
      </c>
      <c r="AC41" s="33">
        <f>ROUND(AB41*($N$41/$M$41),0)</f>
        <v>0</v>
      </c>
      <c r="AD41" s="33"/>
      <c r="AE41" s="24"/>
      <c r="AF41" s="34">
        <f>ROUND(AB41*$H$41,2)</f>
        <v>235747.33</v>
      </c>
      <c r="AG41" s="34"/>
      <c r="AH41" s="34"/>
      <c r="AI41" s="33">
        <f>U41+AB41</f>
        <v>2</v>
      </c>
      <c r="AJ41" s="33">
        <f>V41+AC41</f>
        <v>0</v>
      </c>
      <c r="AK41" s="33"/>
      <c r="AL41" s="24"/>
      <c r="AM41" s="34">
        <f>Y41+AF41</f>
        <v>471494.66</v>
      </c>
      <c r="AN41" s="34"/>
      <c r="AO41" s="34"/>
      <c r="AP41" s="33">
        <v>1</v>
      </c>
      <c r="AQ41" s="33">
        <f>ROUND(AP41*($J$41/$I$41),0)</f>
        <v>0</v>
      </c>
      <c r="AR41" s="33"/>
      <c r="AS41" s="24"/>
      <c r="AT41" s="34">
        <f>ROUND(AP41*$H$41,2)</f>
        <v>235747.33</v>
      </c>
      <c r="AU41" s="34"/>
      <c r="AV41" s="34"/>
      <c r="AW41" s="33">
        <f>ROUND($M$41/12,0)</f>
        <v>1</v>
      </c>
      <c r="AX41" s="33">
        <f>ROUND(AW41*($N$41/$M$41),0)</f>
        <v>0</v>
      </c>
      <c r="AY41" s="33"/>
      <c r="AZ41" s="24"/>
      <c r="BA41" s="34">
        <f>ROUND(AW41*$H$41,2)</f>
        <v>235747.33</v>
      </c>
      <c r="BB41" s="34"/>
      <c r="BC41" s="34"/>
      <c r="BD41" s="33">
        <f t="shared" si="502"/>
        <v>2</v>
      </c>
      <c r="BE41" s="33">
        <f t="shared" si="503"/>
        <v>0</v>
      </c>
      <c r="BF41" s="33"/>
      <c r="BG41" s="24"/>
      <c r="BH41" s="34">
        <f t="shared" si="504"/>
        <v>471494.66</v>
      </c>
      <c r="BI41" s="34"/>
      <c r="BJ41" s="34"/>
      <c r="BK41" s="33">
        <v>1</v>
      </c>
      <c r="BL41" s="33">
        <f>ROUND(BK41*($J$41/$I$41),0)</f>
        <v>0</v>
      </c>
      <c r="BM41" s="33"/>
      <c r="BN41" s="24"/>
      <c r="BO41" s="34">
        <f>ROUND(BK41*$H$41,2)</f>
        <v>235747.33</v>
      </c>
      <c r="BP41" s="34"/>
      <c r="BQ41" s="34"/>
      <c r="BR41" s="33">
        <f>ROUND($M$41/12,0)</f>
        <v>1</v>
      </c>
      <c r="BS41" s="33">
        <f>ROUND(BR41*($N$41/$M$41),0)</f>
        <v>0</v>
      </c>
      <c r="BT41" s="33"/>
      <c r="BU41" s="24"/>
      <c r="BV41" s="34">
        <f>ROUND(BR41*$H$41,2)</f>
        <v>235747.33</v>
      </c>
      <c r="BW41" s="34"/>
      <c r="BX41" s="34"/>
      <c r="BY41" s="33">
        <f t="shared" si="505"/>
        <v>2</v>
      </c>
      <c r="BZ41" s="33">
        <f t="shared" si="506"/>
        <v>0</v>
      </c>
      <c r="CA41" s="33"/>
      <c r="CB41" s="24"/>
      <c r="CC41" s="34">
        <f t="shared" si="507"/>
        <v>471494.66</v>
      </c>
      <c r="CD41" s="34"/>
      <c r="CE41" s="34"/>
      <c r="CF41" s="33">
        <v>1</v>
      </c>
      <c r="CG41" s="33">
        <f>ROUND(CF41*($J$41/$I$41),0)</f>
        <v>0</v>
      </c>
      <c r="CH41" s="33"/>
      <c r="CI41" s="24"/>
      <c r="CJ41" s="34">
        <f>ROUND(CF41*$H$41,2)</f>
        <v>235747.33</v>
      </c>
      <c r="CK41" s="34"/>
      <c r="CL41" s="34"/>
      <c r="CM41" s="33">
        <f>ROUND($M$41/12,0)</f>
        <v>1</v>
      </c>
      <c r="CN41" s="33">
        <f>ROUND(CM41*($N$41/$M$41),0)</f>
        <v>0</v>
      </c>
      <c r="CO41" s="33"/>
      <c r="CP41" s="24"/>
      <c r="CQ41" s="34">
        <f>ROUND(CM41*$H$41,2)</f>
        <v>235747.33</v>
      </c>
      <c r="CR41" s="34"/>
      <c r="CS41" s="34"/>
      <c r="CT41" s="33">
        <f t="shared" si="508"/>
        <v>2</v>
      </c>
      <c r="CU41" s="33">
        <f t="shared" si="509"/>
        <v>0</v>
      </c>
      <c r="CV41" s="33"/>
      <c r="CW41" s="24"/>
      <c r="CX41" s="34">
        <f t="shared" si="510"/>
        <v>471494.66</v>
      </c>
      <c r="CY41" s="34"/>
      <c r="CZ41" s="34"/>
      <c r="DA41" s="33">
        <v>1</v>
      </c>
      <c r="DB41" s="33">
        <f>ROUND(DA41*($J$41/$I$41),0)</f>
        <v>0</v>
      </c>
      <c r="DC41" s="33"/>
      <c r="DD41" s="24"/>
      <c r="DE41" s="34">
        <f>ROUND(DA41*$H$41,2)</f>
        <v>235747.33</v>
      </c>
      <c r="DF41" s="34"/>
      <c r="DG41" s="34"/>
      <c r="DH41" s="33">
        <f>ROUND($M$41/12,0)</f>
        <v>1</v>
      </c>
      <c r="DI41" s="33">
        <f>ROUND(DH41*($N$41/$M$41),0)</f>
        <v>0</v>
      </c>
      <c r="DJ41" s="33"/>
      <c r="DK41" s="24"/>
      <c r="DL41" s="34">
        <f>ROUND(DH41*$H$41,2)</f>
        <v>235747.33</v>
      </c>
      <c r="DM41" s="34"/>
      <c r="DN41" s="34"/>
      <c r="DO41" s="33">
        <f t="shared" si="511"/>
        <v>2</v>
      </c>
      <c r="DP41" s="33">
        <f t="shared" si="512"/>
        <v>0</v>
      </c>
      <c r="DQ41" s="33"/>
      <c r="DR41" s="24"/>
      <c r="DS41" s="34">
        <f t="shared" si="513"/>
        <v>471494.66</v>
      </c>
      <c r="DT41" s="34"/>
      <c r="DU41" s="34"/>
      <c r="DV41" s="33"/>
      <c r="DW41" s="33">
        <f>ROUND(DV41*($J$41/$I$41),0)</f>
        <v>0</v>
      </c>
      <c r="DX41" s="33"/>
      <c r="DY41" s="24"/>
      <c r="DZ41" s="34">
        <f>ROUND(DV41*$H$41,2)</f>
        <v>0</v>
      </c>
      <c r="EA41" s="34"/>
      <c r="EB41" s="34"/>
      <c r="EC41" s="33">
        <f>ROUND($M$41/12,0)</f>
        <v>1</v>
      </c>
      <c r="ED41" s="33">
        <f>ROUND(EC41*($N$41/$M$41),0)</f>
        <v>0</v>
      </c>
      <c r="EE41" s="33"/>
      <c r="EF41" s="24"/>
      <c r="EG41" s="34">
        <f>ROUND(EC41*$H$41,2)</f>
        <v>235747.33</v>
      </c>
      <c r="EH41" s="34"/>
      <c r="EI41" s="34"/>
      <c r="EJ41" s="33">
        <f t="shared" si="514"/>
        <v>1</v>
      </c>
      <c r="EK41" s="33">
        <f t="shared" si="515"/>
        <v>0</v>
      </c>
      <c r="EL41" s="33"/>
      <c r="EM41" s="24"/>
      <c r="EN41" s="34">
        <f t="shared" si="516"/>
        <v>235747.33</v>
      </c>
      <c r="EO41" s="34"/>
      <c r="EP41" s="34"/>
      <c r="EQ41" s="33"/>
      <c r="ER41" s="33">
        <f>ROUND(EQ41*($J$41/$I$41),0)</f>
        <v>0</v>
      </c>
      <c r="ES41" s="33"/>
      <c r="ET41" s="24"/>
      <c r="EU41" s="34">
        <f>ROUND(EQ41*$H$41,2)</f>
        <v>0</v>
      </c>
      <c r="EV41" s="34"/>
      <c r="EW41" s="34"/>
      <c r="EX41" s="33">
        <f>ROUND($M$41/12,0)</f>
        <v>1</v>
      </c>
      <c r="EY41" s="33">
        <f>ROUND(EX41*($N$41/$M$41),0)</f>
        <v>0</v>
      </c>
      <c r="EZ41" s="33"/>
      <c r="FA41" s="24"/>
      <c r="FB41" s="34">
        <f>ROUND(EX41*$H$41,2)</f>
        <v>235747.33</v>
      </c>
      <c r="FC41" s="34"/>
      <c r="FD41" s="34"/>
      <c r="FE41" s="33">
        <f t="shared" si="517"/>
        <v>1</v>
      </c>
      <c r="FF41" s="33">
        <f t="shared" si="518"/>
        <v>0</v>
      </c>
      <c r="FG41" s="33"/>
      <c r="FH41" s="24"/>
      <c r="FI41" s="34">
        <f t="shared" si="519"/>
        <v>235747.33</v>
      </c>
      <c r="FJ41" s="34"/>
      <c r="FK41" s="34"/>
      <c r="FL41" s="33"/>
      <c r="FM41" s="33">
        <f>ROUND(FL41*($J$41/$I$41),0)</f>
        <v>0</v>
      </c>
      <c r="FN41" s="33"/>
      <c r="FO41" s="24"/>
      <c r="FP41" s="34">
        <f>ROUND(FL41*$H$41,2)</f>
        <v>0</v>
      </c>
      <c r="FQ41" s="34"/>
      <c r="FR41" s="34"/>
      <c r="FS41" s="33">
        <f>ROUND($M$41/12,0)</f>
        <v>1</v>
      </c>
      <c r="FT41" s="33">
        <f>ROUND(FS41*($N$41/$M$41),0)</f>
        <v>0</v>
      </c>
      <c r="FU41" s="33"/>
      <c r="FV41" s="24"/>
      <c r="FW41" s="34">
        <f>ROUND(FS41*$H$41,2)</f>
        <v>235747.33</v>
      </c>
      <c r="FX41" s="34"/>
      <c r="FY41" s="34"/>
      <c r="FZ41" s="33">
        <f t="shared" si="520"/>
        <v>1</v>
      </c>
      <c r="GA41" s="33">
        <f t="shared" si="521"/>
        <v>0</v>
      </c>
      <c r="GB41" s="33"/>
      <c r="GC41" s="24"/>
      <c r="GD41" s="34">
        <f t="shared" si="522"/>
        <v>235747.33</v>
      </c>
      <c r="GE41" s="34"/>
      <c r="GF41" s="34"/>
      <c r="GG41" s="33"/>
      <c r="GH41" s="33">
        <f>ROUND(GG41*($J$41/$I$41),0)</f>
        <v>0</v>
      </c>
      <c r="GI41" s="33"/>
      <c r="GJ41" s="24"/>
      <c r="GK41" s="34">
        <f>ROUND(GG41*$H$41,2)</f>
        <v>0</v>
      </c>
      <c r="GL41" s="34"/>
      <c r="GM41" s="34"/>
      <c r="GN41" s="33">
        <f>ROUND($M$41/12,0)</f>
        <v>1</v>
      </c>
      <c r="GO41" s="33">
        <f>ROUND(GN41*($N$41/$M$41),0)</f>
        <v>0</v>
      </c>
      <c r="GP41" s="33"/>
      <c r="GQ41" s="24"/>
      <c r="GR41" s="34">
        <f>ROUND(GN41*$H$41,2)</f>
        <v>235747.33</v>
      </c>
      <c r="GS41" s="34"/>
      <c r="GT41" s="34"/>
      <c r="GU41" s="33">
        <f t="shared" si="523"/>
        <v>1</v>
      </c>
      <c r="GV41" s="33">
        <f t="shared" si="524"/>
        <v>0</v>
      </c>
      <c r="GW41" s="33"/>
      <c r="GX41" s="24"/>
      <c r="GY41" s="34">
        <f t="shared" si="525"/>
        <v>235747.33</v>
      </c>
      <c r="GZ41" s="34"/>
      <c r="HA41" s="34"/>
      <c r="HB41" s="33"/>
      <c r="HC41" s="33">
        <f>ROUND(HB41*($J$41/$I$41),0)</f>
        <v>0</v>
      </c>
      <c r="HD41" s="33"/>
      <c r="HE41" s="24"/>
      <c r="HF41" s="34">
        <f>ROUND(HB41*$H$41,2)</f>
        <v>0</v>
      </c>
      <c r="HG41" s="34"/>
      <c r="HH41" s="34"/>
      <c r="HI41" s="33">
        <f>ROUND($M$41/12,0)</f>
        <v>1</v>
      </c>
      <c r="HJ41" s="33">
        <f>ROUND(HI41*($N$41/$M$41),0)</f>
        <v>0</v>
      </c>
      <c r="HK41" s="33"/>
      <c r="HL41" s="24"/>
      <c r="HM41" s="34">
        <f>ROUND(HI41*$H$41,2)</f>
        <v>235747.33</v>
      </c>
      <c r="HN41" s="34"/>
      <c r="HO41" s="34"/>
      <c r="HP41" s="33">
        <f t="shared" si="526"/>
        <v>1</v>
      </c>
      <c r="HQ41" s="33">
        <f t="shared" si="527"/>
        <v>0</v>
      </c>
      <c r="HR41" s="33"/>
      <c r="HS41" s="24"/>
      <c r="HT41" s="34">
        <f t="shared" si="528"/>
        <v>235747.33</v>
      </c>
      <c r="HU41" s="34"/>
      <c r="HV41" s="34"/>
      <c r="HW41" s="33"/>
      <c r="HX41" s="33">
        <f>ROUND(HW41*($J$41/$I$41),0)</f>
        <v>0</v>
      </c>
      <c r="HY41" s="33"/>
      <c r="HZ41" s="24"/>
      <c r="IA41" s="34">
        <f>ROUND(HW41*$H$41,2)</f>
        <v>0</v>
      </c>
      <c r="IB41" s="34"/>
      <c r="IC41" s="34"/>
      <c r="ID41" s="33"/>
      <c r="IE41" s="33">
        <f>ROUND(ID41*($N$41/$M$41),0)</f>
        <v>0</v>
      </c>
      <c r="IF41" s="33"/>
      <c r="IG41" s="24"/>
      <c r="IH41" s="34">
        <f>ROUND(ID41*$H$41,2)</f>
        <v>0</v>
      </c>
      <c r="II41" s="34"/>
      <c r="IJ41" s="34"/>
      <c r="IK41" s="33">
        <f t="shared" si="529"/>
        <v>0</v>
      </c>
      <c r="IL41" s="33">
        <f t="shared" si="530"/>
        <v>0</v>
      </c>
      <c r="IM41" s="33"/>
      <c r="IN41" s="24"/>
      <c r="IO41" s="34">
        <f t="shared" si="531"/>
        <v>0</v>
      </c>
      <c r="IP41" s="34"/>
      <c r="IQ41" s="34"/>
      <c r="IR41" s="33"/>
      <c r="IS41" s="33">
        <f>ROUND(IR41*($J$41/$I$41),0)</f>
        <v>0</v>
      </c>
      <c r="IT41" s="33"/>
      <c r="IU41" s="24"/>
      <c r="IV41" s="34">
        <f>ROUND(IR41*$H$41,2)</f>
        <v>0</v>
      </c>
      <c r="IW41" s="34"/>
      <c r="IX41" s="34"/>
      <c r="IY41" s="33"/>
      <c r="IZ41" s="33">
        <f>ROUND(IY41*($N$41/$M$41),0)</f>
        <v>0</v>
      </c>
      <c r="JA41" s="33"/>
      <c r="JB41" s="24"/>
      <c r="JC41" s="34">
        <f>ROUND(IY41*$H$41,2)</f>
        <v>0</v>
      </c>
      <c r="JD41" s="33">
        <f t="shared" si="532"/>
        <v>0</v>
      </c>
      <c r="JE41" s="33">
        <f t="shared" si="533"/>
        <v>0</v>
      </c>
      <c r="JF41" s="33"/>
      <c r="JG41" s="24"/>
      <c r="JH41" s="34">
        <f t="shared" si="534"/>
        <v>0</v>
      </c>
      <c r="JI41" s="33">
        <f>U41+AP41+BK41+CF41+DA41+DV41+EQ41+FL41+GG41+HB41+HW41+IR41</f>
        <v>5</v>
      </c>
      <c r="JJ41" s="33">
        <f>V41+AQ41+BL41+CG41+DB41+DW41+ER41+FM41+GH41+HC41+HX41+IS41</f>
        <v>0</v>
      </c>
      <c r="JK41" s="33"/>
      <c r="JL41" s="34">
        <f>Y41+AT41+BO41+CJ41+DE41+DZ41+EU41+FP41+GK41+HF41+IA41+IV41</f>
        <v>1178736.6499999999</v>
      </c>
      <c r="JM41" s="33">
        <f t="shared" si="535"/>
        <v>10</v>
      </c>
      <c r="JN41" s="33">
        <f t="shared" si="536"/>
        <v>0</v>
      </c>
      <c r="JO41" s="33"/>
      <c r="JP41" s="34">
        <f t="shared" si="537"/>
        <v>2357473.3000000003</v>
      </c>
      <c r="JQ41" s="33">
        <f t="shared" si="538"/>
        <v>15</v>
      </c>
      <c r="JR41" s="33">
        <f t="shared" si="539"/>
        <v>0</v>
      </c>
      <c r="JS41" s="24"/>
      <c r="JT41" s="34">
        <f t="shared" si="540"/>
        <v>3536209.95</v>
      </c>
      <c r="JV41" s="73">
        <f t="shared" si="489"/>
        <v>0</v>
      </c>
      <c r="JW41" s="73">
        <f t="shared" si="490"/>
        <v>0</v>
      </c>
      <c r="JX41" s="73">
        <f t="shared" si="491"/>
        <v>0</v>
      </c>
      <c r="JY41" s="80">
        <f t="shared" si="492"/>
        <v>0</v>
      </c>
      <c r="JZ41" s="73">
        <f t="shared" si="493"/>
        <v>0</v>
      </c>
      <c r="KA41" s="73">
        <f t="shared" si="494"/>
        <v>0</v>
      </c>
      <c r="KB41" s="73">
        <f t="shared" si="495"/>
        <v>0</v>
      </c>
      <c r="KC41" s="73">
        <f t="shared" si="496"/>
        <v>0</v>
      </c>
      <c r="KD41" s="73">
        <f t="shared" si="497"/>
        <v>0</v>
      </c>
      <c r="KE41" s="73">
        <f t="shared" si="498"/>
        <v>0</v>
      </c>
      <c r="KF41" s="73">
        <f t="shared" si="499"/>
        <v>0</v>
      </c>
      <c r="KG41" s="73">
        <f t="shared" si="500"/>
        <v>0</v>
      </c>
    </row>
    <row r="42" spans="1:293" s="22" customFormat="1" ht="20.25" hidden="1" customHeight="1">
      <c r="A42" s="25">
        <v>110013</v>
      </c>
      <c r="B42" s="25" t="s">
        <v>155</v>
      </c>
      <c r="C42" s="25"/>
      <c r="D42" s="25"/>
      <c r="E42" s="37" t="s">
        <v>134</v>
      </c>
      <c r="F42" s="47"/>
      <c r="G42" s="53"/>
      <c r="H42" s="37"/>
      <c r="I42" s="89">
        <f>SUM(I43:I44)</f>
        <v>17</v>
      </c>
      <c r="J42" s="89">
        <f>SUM(J43:J44)</f>
        <v>0</v>
      </c>
      <c r="K42" s="90"/>
      <c r="L42" s="91">
        <f>SUM(L43:L44)</f>
        <v>2428543.67</v>
      </c>
      <c r="M42" s="89">
        <f>SUM(M43:M44)</f>
        <v>23</v>
      </c>
      <c r="N42" s="36">
        <f>SUM(N43:N44)</f>
        <v>0</v>
      </c>
      <c r="O42" s="25"/>
      <c r="P42" s="37">
        <f>SUM(P43:P44)</f>
        <v>3285676.7300000004</v>
      </c>
      <c r="Q42" s="36">
        <f>SUM(Q43:Q44)</f>
        <v>40</v>
      </c>
      <c r="R42" s="36">
        <f>SUM(R43:R44)</f>
        <v>0</v>
      </c>
      <c r="S42" s="25"/>
      <c r="T42" s="37">
        <f>SUM(T43:T44)</f>
        <v>5714220.4000000004</v>
      </c>
      <c r="U42" s="36">
        <f>SUM(U43:U44)</f>
        <v>2</v>
      </c>
      <c r="V42" s="36">
        <f>SUM(V43:V44)</f>
        <v>0</v>
      </c>
      <c r="W42" s="36"/>
      <c r="X42" s="25"/>
      <c r="Y42" s="37">
        <f>SUM(Y43:Y44)</f>
        <v>285711.02</v>
      </c>
      <c r="Z42" s="37"/>
      <c r="AA42" s="37"/>
      <c r="AB42" s="36">
        <f>SUM(AB43:AB44)</f>
        <v>2</v>
      </c>
      <c r="AC42" s="36">
        <f>SUM(AC43:AC44)</f>
        <v>0</v>
      </c>
      <c r="AD42" s="36"/>
      <c r="AE42" s="25"/>
      <c r="AF42" s="37">
        <f>SUM(AF43:AF44)</f>
        <v>285711.02</v>
      </c>
      <c r="AG42" s="37"/>
      <c r="AH42" s="37"/>
      <c r="AI42" s="36">
        <f>SUM(AI43:AI44)</f>
        <v>4</v>
      </c>
      <c r="AJ42" s="36">
        <f>SUM(AJ43:AJ44)</f>
        <v>0</v>
      </c>
      <c r="AK42" s="36"/>
      <c r="AL42" s="25"/>
      <c r="AM42" s="37">
        <f>SUM(AM43:AM44)</f>
        <v>571422.04</v>
      </c>
      <c r="AN42" s="37"/>
      <c r="AO42" s="37"/>
      <c r="AP42" s="36">
        <f>SUM(AP43:AP44)</f>
        <v>2</v>
      </c>
      <c r="AQ42" s="36">
        <f>SUM(AQ43:AQ44)</f>
        <v>0</v>
      </c>
      <c r="AR42" s="36"/>
      <c r="AS42" s="25"/>
      <c r="AT42" s="37">
        <f>SUM(AT43:AT44)</f>
        <v>285711.02</v>
      </c>
      <c r="AU42" s="37"/>
      <c r="AV42" s="37"/>
      <c r="AW42" s="36">
        <f>SUM(AW43:AW44)</f>
        <v>2</v>
      </c>
      <c r="AX42" s="36">
        <f>SUM(AX43:AX44)</f>
        <v>0</v>
      </c>
      <c r="AY42" s="36"/>
      <c r="AZ42" s="25"/>
      <c r="BA42" s="37">
        <f>SUM(BA43:BA44)</f>
        <v>285711.02</v>
      </c>
      <c r="BB42" s="37"/>
      <c r="BC42" s="37"/>
      <c r="BD42" s="36">
        <f>SUM(BD43:BD44)</f>
        <v>4</v>
      </c>
      <c r="BE42" s="36">
        <f>SUM(BE43:BE44)</f>
        <v>0</v>
      </c>
      <c r="BF42" s="36"/>
      <c r="BG42" s="25"/>
      <c r="BH42" s="37">
        <f>SUM(BH43:BH44)</f>
        <v>571422.04</v>
      </c>
      <c r="BI42" s="37"/>
      <c r="BJ42" s="37"/>
      <c r="BK42" s="36">
        <f>SUM(BK43:BK44)</f>
        <v>2</v>
      </c>
      <c r="BL42" s="36">
        <f>SUM(BL43:BL44)</f>
        <v>0</v>
      </c>
      <c r="BM42" s="36"/>
      <c r="BN42" s="25"/>
      <c r="BO42" s="37">
        <f>SUM(BO43:BO44)</f>
        <v>285711.02</v>
      </c>
      <c r="BP42" s="37"/>
      <c r="BQ42" s="37"/>
      <c r="BR42" s="36">
        <f>SUM(BR43:BR44)</f>
        <v>2</v>
      </c>
      <c r="BS42" s="36">
        <f>SUM(BS43:BS44)</f>
        <v>0</v>
      </c>
      <c r="BT42" s="36"/>
      <c r="BU42" s="25"/>
      <c r="BV42" s="37">
        <f>SUM(BV43:BV44)</f>
        <v>285711.02</v>
      </c>
      <c r="BW42" s="37"/>
      <c r="BX42" s="37"/>
      <c r="BY42" s="36">
        <f>SUM(BY43:BY44)</f>
        <v>4</v>
      </c>
      <c r="BZ42" s="36">
        <f>SUM(BZ43:BZ44)</f>
        <v>0</v>
      </c>
      <c r="CA42" s="36"/>
      <c r="CB42" s="25"/>
      <c r="CC42" s="37">
        <f>SUM(CC43:CC44)</f>
        <v>571422.04</v>
      </c>
      <c r="CD42" s="37"/>
      <c r="CE42" s="37"/>
      <c r="CF42" s="36">
        <f>SUM(CF43:CF44)</f>
        <v>2</v>
      </c>
      <c r="CG42" s="36">
        <f>SUM(CG43:CG44)</f>
        <v>0</v>
      </c>
      <c r="CH42" s="36"/>
      <c r="CI42" s="25"/>
      <c r="CJ42" s="37">
        <f>SUM(CJ43:CJ44)</f>
        <v>285711.02</v>
      </c>
      <c r="CK42" s="37"/>
      <c r="CL42" s="37"/>
      <c r="CM42" s="36">
        <f>SUM(CM43:CM44)</f>
        <v>2</v>
      </c>
      <c r="CN42" s="36">
        <f>SUM(CN43:CN44)</f>
        <v>0</v>
      </c>
      <c r="CO42" s="36"/>
      <c r="CP42" s="25"/>
      <c r="CQ42" s="37">
        <f>SUM(CQ43:CQ44)</f>
        <v>285711.02</v>
      </c>
      <c r="CR42" s="37"/>
      <c r="CS42" s="37"/>
      <c r="CT42" s="36">
        <f>SUM(CT43:CT44)</f>
        <v>4</v>
      </c>
      <c r="CU42" s="36">
        <f>SUM(CU43:CU44)</f>
        <v>0</v>
      </c>
      <c r="CV42" s="36"/>
      <c r="CW42" s="25"/>
      <c r="CX42" s="37">
        <f>SUM(CX43:CX44)</f>
        <v>571422.04</v>
      </c>
      <c r="CY42" s="37"/>
      <c r="CZ42" s="37"/>
      <c r="DA42" s="36">
        <f>SUM(DA43:DA44)</f>
        <v>2</v>
      </c>
      <c r="DB42" s="36">
        <f>SUM(DB43:DB44)</f>
        <v>0</v>
      </c>
      <c r="DC42" s="36"/>
      <c r="DD42" s="25"/>
      <c r="DE42" s="37">
        <f>SUM(DE43:DE44)</f>
        <v>285711.02</v>
      </c>
      <c r="DF42" s="37"/>
      <c r="DG42" s="37"/>
      <c r="DH42" s="36">
        <f>SUM(DH43:DH44)</f>
        <v>2</v>
      </c>
      <c r="DI42" s="36">
        <f>SUM(DI43:DI44)</f>
        <v>0</v>
      </c>
      <c r="DJ42" s="36"/>
      <c r="DK42" s="25"/>
      <c r="DL42" s="37">
        <f>SUM(DL43:DL44)</f>
        <v>285711.02</v>
      </c>
      <c r="DM42" s="37"/>
      <c r="DN42" s="37"/>
      <c r="DO42" s="36">
        <f>SUM(DO43:DO44)</f>
        <v>4</v>
      </c>
      <c r="DP42" s="36">
        <f>SUM(DP43:DP44)</f>
        <v>0</v>
      </c>
      <c r="DQ42" s="36"/>
      <c r="DR42" s="25"/>
      <c r="DS42" s="37">
        <f>SUM(DS43:DS44)</f>
        <v>571422.04</v>
      </c>
      <c r="DT42" s="37"/>
      <c r="DU42" s="37"/>
      <c r="DV42" s="36">
        <f>SUM(DV43:DV44)</f>
        <v>2</v>
      </c>
      <c r="DW42" s="36">
        <f>SUM(DW43:DW44)</f>
        <v>0</v>
      </c>
      <c r="DX42" s="36"/>
      <c r="DY42" s="25"/>
      <c r="DZ42" s="37">
        <f>SUM(DZ43:DZ44)</f>
        <v>285711.02</v>
      </c>
      <c r="EA42" s="37"/>
      <c r="EB42" s="37"/>
      <c r="EC42" s="36">
        <f>SUM(EC43:EC44)</f>
        <v>2</v>
      </c>
      <c r="ED42" s="36">
        <f>SUM(ED43:ED44)</f>
        <v>0</v>
      </c>
      <c r="EE42" s="36"/>
      <c r="EF42" s="25"/>
      <c r="EG42" s="37">
        <f>SUM(EG43:EG44)</f>
        <v>285711.02</v>
      </c>
      <c r="EH42" s="37"/>
      <c r="EI42" s="37"/>
      <c r="EJ42" s="36">
        <f>SUM(EJ43:EJ44)</f>
        <v>4</v>
      </c>
      <c r="EK42" s="36">
        <f>SUM(EK43:EK44)</f>
        <v>0</v>
      </c>
      <c r="EL42" s="36"/>
      <c r="EM42" s="25"/>
      <c r="EN42" s="37">
        <f>SUM(EN43:EN44)</f>
        <v>571422.04</v>
      </c>
      <c r="EO42" s="37"/>
      <c r="EP42" s="37"/>
      <c r="EQ42" s="36">
        <f>SUM(EQ43:EQ44)</f>
        <v>2</v>
      </c>
      <c r="ER42" s="36">
        <f>SUM(ER43:ER44)</f>
        <v>0</v>
      </c>
      <c r="ES42" s="36"/>
      <c r="ET42" s="25"/>
      <c r="EU42" s="37">
        <f>SUM(EU43:EU44)</f>
        <v>285711.02</v>
      </c>
      <c r="EV42" s="37"/>
      <c r="EW42" s="37"/>
      <c r="EX42" s="36">
        <f>SUM(EX43:EX44)</f>
        <v>2</v>
      </c>
      <c r="EY42" s="36">
        <f>SUM(EY43:EY44)</f>
        <v>0</v>
      </c>
      <c r="EZ42" s="36"/>
      <c r="FA42" s="25"/>
      <c r="FB42" s="37">
        <f>SUM(FB43:FB44)</f>
        <v>285711.02</v>
      </c>
      <c r="FC42" s="37"/>
      <c r="FD42" s="37"/>
      <c r="FE42" s="36">
        <f>SUM(FE43:FE44)</f>
        <v>4</v>
      </c>
      <c r="FF42" s="36">
        <f>SUM(FF43:FF44)</f>
        <v>0</v>
      </c>
      <c r="FG42" s="36"/>
      <c r="FH42" s="25"/>
      <c r="FI42" s="37">
        <f>SUM(FI43:FI44)</f>
        <v>571422.04</v>
      </c>
      <c r="FJ42" s="37"/>
      <c r="FK42" s="37"/>
      <c r="FL42" s="36">
        <f>SUM(FL43:FL44)</f>
        <v>2</v>
      </c>
      <c r="FM42" s="36">
        <f>SUM(FM43:FM44)</f>
        <v>0</v>
      </c>
      <c r="FN42" s="36"/>
      <c r="FO42" s="25"/>
      <c r="FP42" s="37">
        <f>SUM(FP43:FP44)</f>
        <v>285711.02</v>
      </c>
      <c r="FQ42" s="37"/>
      <c r="FR42" s="37"/>
      <c r="FS42" s="36">
        <f>SUM(FS43:FS44)</f>
        <v>2</v>
      </c>
      <c r="FT42" s="36">
        <f>SUM(FT43:FT44)</f>
        <v>0</v>
      </c>
      <c r="FU42" s="36"/>
      <c r="FV42" s="25"/>
      <c r="FW42" s="37">
        <f>SUM(FW43:FW44)</f>
        <v>285711.02</v>
      </c>
      <c r="FX42" s="37"/>
      <c r="FY42" s="37"/>
      <c r="FZ42" s="36">
        <f>SUM(FZ43:FZ44)</f>
        <v>4</v>
      </c>
      <c r="GA42" s="36">
        <f>SUM(GA43:GA44)</f>
        <v>0</v>
      </c>
      <c r="GB42" s="36"/>
      <c r="GC42" s="25"/>
      <c r="GD42" s="37">
        <f>SUM(GD43:GD44)</f>
        <v>571422.04</v>
      </c>
      <c r="GE42" s="37"/>
      <c r="GF42" s="37"/>
      <c r="GG42" s="36">
        <f>SUM(GG43:GG44)</f>
        <v>1</v>
      </c>
      <c r="GH42" s="36">
        <f>SUM(GH43:GH44)</f>
        <v>0</v>
      </c>
      <c r="GI42" s="36"/>
      <c r="GJ42" s="25"/>
      <c r="GK42" s="37">
        <f>SUM(GK43:GK44)</f>
        <v>142855.51</v>
      </c>
      <c r="GL42" s="37"/>
      <c r="GM42" s="37"/>
      <c r="GN42" s="36">
        <f>SUM(GN43:GN44)</f>
        <v>2</v>
      </c>
      <c r="GO42" s="36">
        <f>SUM(GO43:GO44)</f>
        <v>0</v>
      </c>
      <c r="GP42" s="36"/>
      <c r="GQ42" s="25"/>
      <c r="GR42" s="37">
        <f>SUM(GR43:GR44)</f>
        <v>285711.02</v>
      </c>
      <c r="GS42" s="37"/>
      <c r="GT42" s="37"/>
      <c r="GU42" s="36">
        <f>SUM(GU43:GU44)</f>
        <v>3</v>
      </c>
      <c r="GV42" s="36">
        <f>SUM(GV43:GV44)</f>
        <v>0</v>
      </c>
      <c r="GW42" s="36"/>
      <c r="GX42" s="25"/>
      <c r="GY42" s="37">
        <f>SUM(GY43:GY44)</f>
        <v>428566.53</v>
      </c>
      <c r="GZ42" s="37"/>
      <c r="HA42" s="37"/>
      <c r="HB42" s="36">
        <f>SUM(HB43:HB44)</f>
        <v>0</v>
      </c>
      <c r="HC42" s="36">
        <f>SUM(HC43:HC44)</f>
        <v>0</v>
      </c>
      <c r="HD42" s="36"/>
      <c r="HE42" s="25"/>
      <c r="HF42" s="37">
        <f>SUM(HF43:HF44)</f>
        <v>0</v>
      </c>
      <c r="HG42" s="37"/>
      <c r="HH42" s="37"/>
      <c r="HI42" s="36">
        <f>SUM(HI43:HI44)</f>
        <v>2</v>
      </c>
      <c r="HJ42" s="36">
        <f>SUM(HJ43:HJ44)</f>
        <v>0</v>
      </c>
      <c r="HK42" s="36"/>
      <c r="HL42" s="25"/>
      <c r="HM42" s="37">
        <f>SUM(HM43:HM44)</f>
        <v>285711.02</v>
      </c>
      <c r="HN42" s="37"/>
      <c r="HO42" s="37"/>
      <c r="HP42" s="36">
        <f>SUM(HP43:HP44)</f>
        <v>2</v>
      </c>
      <c r="HQ42" s="36">
        <f>SUM(HQ43:HQ44)</f>
        <v>0</v>
      </c>
      <c r="HR42" s="36"/>
      <c r="HS42" s="25"/>
      <c r="HT42" s="37">
        <f>SUM(HT43:HT44)</f>
        <v>285711.02</v>
      </c>
      <c r="HU42" s="37"/>
      <c r="HV42" s="37"/>
      <c r="HW42" s="36">
        <f>SUM(HW43:HW44)</f>
        <v>0</v>
      </c>
      <c r="HX42" s="36">
        <f>SUM(HX43:HX44)</f>
        <v>0</v>
      </c>
      <c r="HY42" s="36"/>
      <c r="HZ42" s="25"/>
      <c r="IA42" s="37">
        <f>SUM(IA43:IA44)</f>
        <v>0</v>
      </c>
      <c r="IB42" s="37"/>
      <c r="IC42" s="37"/>
      <c r="ID42" s="36">
        <f>SUM(ID43:ID44)</f>
        <v>2</v>
      </c>
      <c r="IE42" s="36">
        <f>SUM(IE43:IE44)</f>
        <v>0</v>
      </c>
      <c r="IF42" s="36"/>
      <c r="IG42" s="25"/>
      <c r="IH42" s="37">
        <f>SUM(IH43:IH44)</f>
        <v>285711.02</v>
      </c>
      <c r="II42" s="37"/>
      <c r="IJ42" s="37"/>
      <c r="IK42" s="36">
        <f>SUM(IK43:IK44)</f>
        <v>2</v>
      </c>
      <c r="IL42" s="36">
        <f>SUM(IL43:IL44)</f>
        <v>0</v>
      </c>
      <c r="IM42" s="36"/>
      <c r="IN42" s="25"/>
      <c r="IO42" s="37">
        <f>SUM(IO43:IO44)</f>
        <v>285711.02</v>
      </c>
      <c r="IP42" s="37"/>
      <c r="IQ42" s="37"/>
      <c r="IR42" s="36">
        <f>SUM(IR43:IR44)</f>
        <v>0</v>
      </c>
      <c r="IS42" s="36">
        <f>SUM(IS43:IS44)</f>
        <v>0</v>
      </c>
      <c r="IT42" s="36"/>
      <c r="IU42" s="25"/>
      <c r="IV42" s="37">
        <f>SUM(IV43:IV44)</f>
        <v>0</v>
      </c>
      <c r="IW42" s="37"/>
      <c r="IX42" s="37"/>
      <c r="IY42" s="36">
        <f>SUM(IY43:IY44)</f>
        <v>1</v>
      </c>
      <c r="IZ42" s="36">
        <f>SUM(IZ43:IZ44)</f>
        <v>0</v>
      </c>
      <c r="JA42" s="36"/>
      <c r="JB42" s="25"/>
      <c r="JC42" s="37">
        <f>SUM(JC43:JC44)</f>
        <v>142855.51</v>
      </c>
      <c r="JD42" s="36">
        <f>SUM(JD43:JD44)</f>
        <v>1</v>
      </c>
      <c r="JE42" s="36">
        <f>SUM(JE43:JE44)</f>
        <v>0</v>
      </c>
      <c r="JF42" s="36"/>
      <c r="JG42" s="25"/>
      <c r="JH42" s="37">
        <f>SUM(JH43:JH44)</f>
        <v>142855.51</v>
      </c>
      <c r="JI42" s="36">
        <f>SUM(JI43:JI44)</f>
        <v>17</v>
      </c>
      <c r="JJ42" s="36">
        <f>SUM(JJ43:JJ44)</f>
        <v>0</v>
      </c>
      <c r="JK42" s="25"/>
      <c r="JL42" s="37">
        <f>SUM(JL43:JL44)</f>
        <v>2428543.67</v>
      </c>
      <c r="JM42" s="36">
        <f>SUM(JM43:JM44)</f>
        <v>23</v>
      </c>
      <c r="JN42" s="36">
        <f>SUM(JN43:JN44)</f>
        <v>0</v>
      </c>
      <c r="JO42" s="25"/>
      <c r="JP42" s="37">
        <f>SUM(JP43:JP44)</f>
        <v>3285676.7300000004</v>
      </c>
      <c r="JQ42" s="36">
        <f>SUM(JQ43:JQ44)</f>
        <v>40</v>
      </c>
      <c r="JR42" s="36">
        <f>SUM(JR43:JR44)</f>
        <v>0</v>
      </c>
      <c r="JS42" s="25"/>
      <c r="JT42" s="37">
        <f>SUM(JT43:JT44)</f>
        <v>5714220.4000000004</v>
      </c>
      <c r="JV42" s="73">
        <f t="shared" si="489"/>
        <v>0</v>
      </c>
      <c r="JW42" s="73">
        <f t="shared" si="490"/>
        <v>0</v>
      </c>
      <c r="JX42" s="73">
        <f t="shared" si="491"/>
        <v>0</v>
      </c>
      <c r="JY42" s="80">
        <f t="shared" si="492"/>
        <v>0</v>
      </c>
      <c r="JZ42" s="73">
        <f t="shared" si="493"/>
        <v>0</v>
      </c>
      <c r="KA42" s="73">
        <f t="shared" si="494"/>
        <v>0</v>
      </c>
      <c r="KB42" s="73">
        <f t="shared" si="495"/>
        <v>0</v>
      </c>
      <c r="KC42" s="73">
        <f t="shared" si="496"/>
        <v>0</v>
      </c>
      <c r="KD42" s="73">
        <f t="shared" si="497"/>
        <v>0</v>
      </c>
      <c r="KE42" s="73">
        <f t="shared" si="498"/>
        <v>0</v>
      </c>
      <c r="KF42" s="73">
        <f t="shared" si="499"/>
        <v>0</v>
      </c>
      <c r="KG42" s="73">
        <f t="shared" si="500"/>
        <v>0</v>
      </c>
    </row>
    <row r="43" spans="1:293" ht="20.25" hidden="1" customHeight="1">
      <c r="A43" s="24">
        <v>110013</v>
      </c>
      <c r="B43" s="24" t="s">
        <v>155</v>
      </c>
      <c r="C43" s="24">
        <v>43</v>
      </c>
      <c r="D43" s="24" t="s">
        <v>133</v>
      </c>
      <c r="E43" s="34" t="s">
        <v>134</v>
      </c>
      <c r="F43" s="46" t="s">
        <v>135</v>
      </c>
      <c r="G43" s="52" t="s">
        <v>136</v>
      </c>
      <c r="H43" s="34">
        <v>142855.51</v>
      </c>
      <c r="I43" s="86">
        <v>9</v>
      </c>
      <c r="J43" s="86"/>
      <c r="K43" s="87"/>
      <c r="L43" s="88">
        <f t="shared" ref="L43:L44" si="541">ROUND(H43*I43,2)</f>
        <v>1285699.5900000001</v>
      </c>
      <c r="M43" s="86">
        <v>12</v>
      </c>
      <c r="N43" s="33"/>
      <c r="O43" s="24"/>
      <c r="P43" s="34">
        <f>ROUND(H43*M43,2)</f>
        <v>1714266.12</v>
      </c>
      <c r="Q43" s="33">
        <f>I43+M43</f>
        <v>21</v>
      </c>
      <c r="R43" s="33">
        <f>J43+N43</f>
        <v>0</v>
      </c>
      <c r="S43" s="24"/>
      <c r="T43" s="34">
        <f>L43+P43</f>
        <v>2999965.71</v>
      </c>
      <c r="U43" s="33">
        <f>ROUND($I$43/12,0)</f>
        <v>1</v>
      </c>
      <c r="V43" s="33">
        <f>ROUND(U43*($J$43/$I$43),0)</f>
        <v>0</v>
      </c>
      <c r="W43" s="33"/>
      <c r="X43" s="24"/>
      <c r="Y43" s="34">
        <f>ROUND(U43*$H$43,2)</f>
        <v>142855.51</v>
      </c>
      <c r="Z43" s="34"/>
      <c r="AA43" s="34"/>
      <c r="AB43" s="33">
        <f>ROUND($M$43/12,0)</f>
        <v>1</v>
      </c>
      <c r="AC43" s="33">
        <f>ROUND(AB43*($N$43/$M$43),0)</f>
        <v>0</v>
      </c>
      <c r="AD43" s="33"/>
      <c r="AE43" s="24"/>
      <c r="AF43" s="34">
        <f>ROUND(AB43*$H$43,2)</f>
        <v>142855.51</v>
      </c>
      <c r="AG43" s="34"/>
      <c r="AH43" s="34"/>
      <c r="AI43" s="33">
        <f>U43+AB43</f>
        <v>2</v>
      </c>
      <c r="AJ43" s="33">
        <f>V43+AC43</f>
        <v>0</v>
      </c>
      <c r="AK43" s="33"/>
      <c r="AL43" s="24"/>
      <c r="AM43" s="34">
        <f>Y43+AF43</f>
        <v>285711.02</v>
      </c>
      <c r="AN43" s="34"/>
      <c r="AO43" s="34"/>
      <c r="AP43" s="33">
        <f>ROUND($I$43/12,0)</f>
        <v>1</v>
      </c>
      <c r="AQ43" s="33">
        <f>ROUND(AP43*($J$43/$I$43),0)</f>
        <v>0</v>
      </c>
      <c r="AR43" s="33"/>
      <c r="AS43" s="24"/>
      <c r="AT43" s="34">
        <f>ROUND(AP43*$H$43,2)</f>
        <v>142855.51</v>
      </c>
      <c r="AU43" s="34"/>
      <c r="AV43" s="34"/>
      <c r="AW43" s="33">
        <f>ROUND($M$43/12,0)</f>
        <v>1</v>
      </c>
      <c r="AX43" s="33">
        <f>ROUND(AW43*($N$43/$M$43),0)</f>
        <v>0</v>
      </c>
      <c r="AY43" s="33"/>
      <c r="AZ43" s="24"/>
      <c r="BA43" s="34">
        <f>ROUND(AW43*$H$43,2)</f>
        <v>142855.51</v>
      </c>
      <c r="BB43" s="34"/>
      <c r="BC43" s="34"/>
      <c r="BD43" s="33">
        <f t="shared" ref="BD43:BD44" si="542">AP43+AW43</f>
        <v>2</v>
      </c>
      <c r="BE43" s="33">
        <f t="shared" ref="BE43:BE44" si="543">AQ43+AX43</f>
        <v>0</v>
      </c>
      <c r="BF43" s="33"/>
      <c r="BG43" s="24"/>
      <c r="BH43" s="34">
        <f t="shared" ref="BH43:BH44" si="544">AT43+BA43</f>
        <v>285711.02</v>
      </c>
      <c r="BI43" s="34"/>
      <c r="BJ43" s="34"/>
      <c r="BK43" s="33">
        <f>ROUND($I$43/12,0)</f>
        <v>1</v>
      </c>
      <c r="BL43" s="33">
        <f>ROUND(BK43*($J$43/$I$43),0)</f>
        <v>0</v>
      </c>
      <c r="BM43" s="33"/>
      <c r="BN43" s="24"/>
      <c r="BO43" s="34">
        <f>ROUND(BK43*$H$43,2)</f>
        <v>142855.51</v>
      </c>
      <c r="BP43" s="34"/>
      <c r="BQ43" s="34"/>
      <c r="BR43" s="33">
        <f>ROUND($M$43/12,0)</f>
        <v>1</v>
      </c>
      <c r="BS43" s="33">
        <f>ROUND(BR43*($N$43/$M$43),0)</f>
        <v>0</v>
      </c>
      <c r="BT43" s="33"/>
      <c r="BU43" s="24"/>
      <c r="BV43" s="34">
        <f>ROUND(BR43*$H$43,2)</f>
        <v>142855.51</v>
      </c>
      <c r="BW43" s="34"/>
      <c r="BX43" s="34"/>
      <c r="BY43" s="33">
        <f t="shared" ref="BY43:BY44" si="545">BK43+BR43</f>
        <v>2</v>
      </c>
      <c r="BZ43" s="33">
        <f t="shared" ref="BZ43:BZ44" si="546">BL43+BS43</f>
        <v>0</v>
      </c>
      <c r="CA43" s="33"/>
      <c r="CB43" s="24"/>
      <c r="CC43" s="34">
        <f t="shared" ref="CC43:CC44" si="547">BO43+BV43</f>
        <v>285711.02</v>
      </c>
      <c r="CD43" s="34"/>
      <c r="CE43" s="34"/>
      <c r="CF43" s="33">
        <f>ROUND($I$43/12,0)</f>
        <v>1</v>
      </c>
      <c r="CG43" s="33">
        <f>ROUND(CF43*($J$43/$I$43),0)</f>
        <v>0</v>
      </c>
      <c r="CH43" s="33"/>
      <c r="CI43" s="24"/>
      <c r="CJ43" s="34">
        <f>ROUND(CF43*$H$43,2)</f>
        <v>142855.51</v>
      </c>
      <c r="CK43" s="34"/>
      <c r="CL43" s="34"/>
      <c r="CM43" s="33">
        <f>ROUND($M$43/12,0)</f>
        <v>1</v>
      </c>
      <c r="CN43" s="33">
        <f>ROUND(CM43*($N$43/$M$43),0)</f>
        <v>0</v>
      </c>
      <c r="CO43" s="33"/>
      <c r="CP43" s="24"/>
      <c r="CQ43" s="34">
        <f>ROUND(CM43*$H$43,2)</f>
        <v>142855.51</v>
      </c>
      <c r="CR43" s="34"/>
      <c r="CS43" s="34"/>
      <c r="CT43" s="33">
        <f t="shared" ref="CT43:CT44" si="548">CF43+CM43</f>
        <v>2</v>
      </c>
      <c r="CU43" s="33">
        <f t="shared" ref="CU43:CU44" si="549">CG43+CN43</f>
        <v>0</v>
      </c>
      <c r="CV43" s="33"/>
      <c r="CW43" s="24"/>
      <c r="CX43" s="34">
        <f t="shared" ref="CX43:CX44" si="550">CJ43+CQ43</f>
        <v>285711.02</v>
      </c>
      <c r="CY43" s="34"/>
      <c r="CZ43" s="34"/>
      <c r="DA43" s="33">
        <f>ROUND($I$43/12,0)</f>
        <v>1</v>
      </c>
      <c r="DB43" s="33">
        <f>ROUND(DA43*($J$43/$I$43),0)</f>
        <v>0</v>
      </c>
      <c r="DC43" s="33"/>
      <c r="DD43" s="24"/>
      <c r="DE43" s="34">
        <f>ROUND(DA43*$H$43,2)</f>
        <v>142855.51</v>
      </c>
      <c r="DF43" s="34"/>
      <c r="DG43" s="34"/>
      <c r="DH43" s="33">
        <f>ROUND($M$43/12,0)</f>
        <v>1</v>
      </c>
      <c r="DI43" s="33">
        <f>ROUND(DH43*($N$43/$M$43),0)</f>
        <v>0</v>
      </c>
      <c r="DJ43" s="33"/>
      <c r="DK43" s="24"/>
      <c r="DL43" s="34">
        <f>ROUND(DH43*$H$43,2)</f>
        <v>142855.51</v>
      </c>
      <c r="DM43" s="34"/>
      <c r="DN43" s="34"/>
      <c r="DO43" s="33">
        <f t="shared" ref="DO43:DO44" si="551">DA43+DH43</f>
        <v>2</v>
      </c>
      <c r="DP43" s="33">
        <f t="shared" ref="DP43:DP44" si="552">DB43+DI43</f>
        <v>0</v>
      </c>
      <c r="DQ43" s="33"/>
      <c r="DR43" s="24"/>
      <c r="DS43" s="34">
        <f t="shared" ref="DS43:DS44" si="553">DE43+DL43</f>
        <v>285711.02</v>
      </c>
      <c r="DT43" s="34"/>
      <c r="DU43" s="34"/>
      <c r="DV43" s="33">
        <f>ROUND($I$43/12,0)</f>
        <v>1</v>
      </c>
      <c r="DW43" s="33">
        <f>ROUND(DV43*($J$43/$I$43),0)</f>
        <v>0</v>
      </c>
      <c r="DX43" s="33"/>
      <c r="DY43" s="24"/>
      <c r="DZ43" s="34">
        <f>ROUND(DV43*$H$43,2)</f>
        <v>142855.51</v>
      </c>
      <c r="EA43" s="34"/>
      <c r="EB43" s="34"/>
      <c r="EC43" s="33">
        <f>ROUND($M$43/12,0)</f>
        <v>1</v>
      </c>
      <c r="ED43" s="33">
        <f>ROUND(EC43*($N$43/$M$43),0)</f>
        <v>0</v>
      </c>
      <c r="EE43" s="33"/>
      <c r="EF43" s="24"/>
      <c r="EG43" s="34">
        <f>ROUND(EC43*$H$43,2)</f>
        <v>142855.51</v>
      </c>
      <c r="EH43" s="34"/>
      <c r="EI43" s="34"/>
      <c r="EJ43" s="33">
        <f t="shared" ref="EJ43:EJ44" si="554">DV43+EC43</f>
        <v>2</v>
      </c>
      <c r="EK43" s="33">
        <f t="shared" ref="EK43:EK44" si="555">DW43+ED43</f>
        <v>0</v>
      </c>
      <c r="EL43" s="33"/>
      <c r="EM43" s="24"/>
      <c r="EN43" s="34">
        <f t="shared" ref="EN43:EN44" si="556">DZ43+EG43</f>
        <v>285711.02</v>
      </c>
      <c r="EO43" s="34"/>
      <c r="EP43" s="34"/>
      <c r="EQ43" s="33">
        <f>ROUND($I$43/12,0)</f>
        <v>1</v>
      </c>
      <c r="ER43" s="33">
        <f>ROUND(EQ43*($J$43/$I$43),0)</f>
        <v>0</v>
      </c>
      <c r="ES43" s="33"/>
      <c r="ET43" s="24"/>
      <c r="EU43" s="34">
        <f>ROUND(EQ43*$H$43,2)</f>
        <v>142855.51</v>
      </c>
      <c r="EV43" s="34"/>
      <c r="EW43" s="34"/>
      <c r="EX43" s="33">
        <f>ROUND($M$43/12,0)</f>
        <v>1</v>
      </c>
      <c r="EY43" s="33">
        <f>ROUND(EX43*($N$43/$M$43),0)</f>
        <v>0</v>
      </c>
      <c r="EZ43" s="33"/>
      <c r="FA43" s="24"/>
      <c r="FB43" s="34">
        <f>ROUND(EX43*$H$43,2)</f>
        <v>142855.51</v>
      </c>
      <c r="FC43" s="34"/>
      <c r="FD43" s="34"/>
      <c r="FE43" s="33">
        <f t="shared" ref="FE43:FE44" si="557">EQ43+EX43</f>
        <v>2</v>
      </c>
      <c r="FF43" s="33">
        <f t="shared" ref="FF43:FF44" si="558">ER43+EY43</f>
        <v>0</v>
      </c>
      <c r="FG43" s="33"/>
      <c r="FH43" s="24"/>
      <c r="FI43" s="34">
        <f t="shared" ref="FI43:FI44" si="559">EU43+FB43</f>
        <v>285711.02</v>
      </c>
      <c r="FJ43" s="34"/>
      <c r="FK43" s="34"/>
      <c r="FL43" s="33">
        <f>ROUND($I$43/12,0)</f>
        <v>1</v>
      </c>
      <c r="FM43" s="33">
        <f>ROUND(FL43*($J$43/$I$43),0)</f>
        <v>0</v>
      </c>
      <c r="FN43" s="33"/>
      <c r="FO43" s="24"/>
      <c r="FP43" s="34">
        <f>ROUND(FL43*$H$43,2)</f>
        <v>142855.51</v>
      </c>
      <c r="FQ43" s="34"/>
      <c r="FR43" s="34"/>
      <c r="FS43" s="33">
        <f>ROUND($M$43/12,0)</f>
        <v>1</v>
      </c>
      <c r="FT43" s="33">
        <f>ROUND(FS43*($N$43/$M$43),0)</f>
        <v>0</v>
      </c>
      <c r="FU43" s="33"/>
      <c r="FV43" s="24"/>
      <c r="FW43" s="34">
        <f>ROUND(FS43*$H$43,2)</f>
        <v>142855.51</v>
      </c>
      <c r="FX43" s="34"/>
      <c r="FY43" s="34"/>
      <c r="FZ43" s="33">
        <f t="shared" ref="FZ43:FZ44" si="560">FL43+FS43</f>
        <v>2</v>
      </c>
      <c r="GA43" s="33">
        <f t="shared" ref="GA43:GA44" si="561">FM43+FT43</f>
        <v>0</v>
      </c>
      <c r="GB43" s="33"/>
      <c r="GC43" s="24"/>
      <c r="GD43" s="34">
        <f t="shared" ref="GD43:GD44" si="562">FP43+FW43</f>
        <v>285711.02</v>
      </c>
      <c r="GE43" s="34"/>
      <c r="GF43" s="34"/>
      <c r="GG43" s="33">
        <f>ROUND($I$43/12,0)</f>
        <v>1</v>
      </c>
      <c r="GH43" s="33">
        <f>ROUND(GG43*($J$43/$I$43),0)</f>
        <v>0</v>
      </c>
      <c r="GI43" s="33"/>
      <c r="GJ43" s="24"/>
      <c r="GK43" s="34">
        <f>ROUND(GG43*$H$43,2)</f>
        <v>142855.51</v>
      </c>
      <c r="GL43" s="34"/>
      <c r="GM43" s="34"/>
      <c r="GN43" s="33">
        <f>ROUND($M$43/12,0)</f>
        <v>1</v>
      </c>
      <c r="GO43" s="33">
        <f>ROUND(GN43*($N$43/$M$43),0)</f>
        <v>0</v>
      </c>
      <c r="GP43" s="33"/>
      <c r="GQ43" s="24"/>
      <c r="GR43" s="34">
        <f>ROUND(GN43*$H$43,2)</f>
        <v>142855.51</v>
      </c>
      <c r="GS43" s="34"/>
      <c r="GT43" s="34"/>
      <c r="GU43" s="33">
        <f t="shared" ref="GU43:GU44" si="563">GG43+GN43</f>
        <v>2</v>
      </c>
      <c r="GV43" s="33">
        <f t="shared" ref="GV43:GV44" si="564">GH43+GO43</f>
        <v>0</v>
      </c>
      <c r="GW43" s="33"/>
      <c r="GX43" s="24"/>
      <c r="GY43" s="34">
        <f t="shared" ref="GY43:GY44" si="565">GK43+GR43</f>
        <v>285711.02</v>
      </c>
      <c r="GZ43" s="34"/>
      <c r="HA43" s="34"/>
      <c r="HB43" s="33"/>
      <c r="HC43" s="33">
        <f>ROUND(HB43*($J$43/$I$43),0)</f>
        <v>0</v>
      </c>
      <c r="HD43" s="33"/>
      <c r="HE43" s="24"/>
      <c r="HF43" s="34">
        <f>ROUND(HB43*$H$43,2)</f>
        <v>0</v>
      </c>
      <c r="HG43" s="34"/>
      <c r="HH43" s="34"/>
      <c r="HI43" s="33">
        <f>ROUND($M$43/12,0)</f>
        <v>1</v>
      </c>
      <c r="HJ43" s="33">
        <f>ROUND(HI43*($N$43/$M$43),0)</f>
        <v>0</v>
      </c>
      <c r="HK43" s="33"/>
      <c r="HL43" s="24"/>
      <c r="HM43" s="34">
        <f>ROUND(HI43*$H$43,2)</f>
        <v>142855.51</v>
      </c>
      <c r="HN43" s="34"/>
      <c r="HO43" s="34"/>
      <c r="HP43" s="33">
        <f t="shared" ref="HP43:HP44" si="566">HB43+HI43</f>
        <v>1</v>
      </c>
      <c r="HQ43" s="33">
        <f t="shared" ref="HQ43:HQ44" si="567">HC43+HJ43</f>
        <v>0</v>
      </c>
      <c r="HR43" s="33"/>
      <c r="HS43" s="24"/>
      <c r="HT43" s="34">
        <f t="shared" ref="HT43:HT44" si="568">HF43+HM43</f>
        <v>142855.51</v>
      </c>
      <c r="HU43" s="34"/>
      <c r="HV43" s="34"/>
      <c r="HW43" s="33"/>
      <c r="HX43" s="33">
        <f>ROUND(HW43*($J$43/$I$43),0)</f>
        <v>0</v>
      </c>
      <c r="HY43" s="33"/>
      <c r="HZ43" s="24"/>
      <c r="IA43" s="34">
        <f>ROUND(HW43*$H$43,2)</f>
        <v>0</v>
      </c>
      <c r="IB43" s="34"/>
      <c r="IC43" s="34"/>
      <c r="ID43" s="33">
        <f>ROUND($M$43/12,0)</f>
        <v>1</v>
      </c>
      <c r="IE43" s="33">
        <f>ROUND(ID43*($N$43/$M$43),0)</f>
        <v>0</v>
      </c>
      <c r="IF43" s="33"/>
      <c r="IG43" s="24"/>
      <c r="IH43" s="34">
        <f>ROUND(ID43*$H$43,2)</f>
        <v>142855.51</v>
      </c>
      <c r="II43" s="34"/>
      <c r="IJ43" s="34"/>
      <c r="IK43" s="33">
        <f t="shared" ref="IK43:IK44" si="569">HW43+ID43</f>
        <v>1</v>
      </c>
      <c r="IL43" s="33">
        <f t="shared" ref="IL43:IL44" si="570">HX43+IE43</f>
        <v>0</v>
      </c>
      <c r="IM43" s="33"/>
      <c r="IN43" s="24"/>
      <c r="IO43" s="34">
        <f t="shared" ref="IO43:IO44" si="571">IA43+IH43</f>
        <v>142855.51</v>
      </c>
      <c r="IP43" s="34"/>
      <c r="IQ43" s="34"/>
      <c r="IR43" s="33"/>
      <c r="IS43" s="33">
        <f>ROUND(IR43*($J$43/$I$43),0)</f>
        <v>0</v>
      </c>
      <c r="IT43" s="33"/>
      <c r="IU43" s="24"/>
      <c r="IV43" s="34">
        <f>ROUND(IR43*$H$43,2)</f>
        <v>0</v>
      </c>
      <c r="IW43" s="34"/>
      <c r="IX43" s="34"/>
      <c r="IY43" s="33">
        <f>ROUND($M$43/12,0)</f>
        <v>1</v>
      </c>
      <c r="IZ43" s="33">
        <f>ROUND(IY43*($N$43/$M$43),0)</f>
        <v>0</v>
      </c>
      <c r="JA43" s="33"/>
      <c r="JB43" s="24"/>
      <c r="JC43" s="34">
        <f>ROUND(IY43*$H$43,2)</f>
        <v>142855.51</v>
      </c>
      <c r="JD43" s="33">
        <f t="shared" ref="JD43:JD44" si="572">IR43+IY43</f>
        <v>1</v>
      </c>
      <c r="JE43" s="33">
        <f t="shared" ref="JE43:JE44" si="573">IS43+IZ43</f>
        <v>0</v>
      </c>
      <c r="JF43" s="33"/>
      <c r="JG43" s="24"/>
      <c r="JH43" s="34">
        <f t="shared" ref="JH43:JH44" si="574">IV43+JC43</f>
        <v>142855.51</v>
      </c>
      <c r="JI43" s="33">
        <f>U43+AP43+BK43+CF43+DA43+DV43+EQ43+FL43+GG43+HB43+HW43+IR43</f>
        <v>9</v>
      </c>
      <c r="JJ43" s="33">
        <f>V43+AQ43+BL43+CG43+DB43+DW43+ER43+FM43+GH43+HC43+HX43+IS43</f>
        <v>0</v>
      </c>
      <c r="JK43" s="33"/>
      <c r="JL43" s="34">
        <f>Y43+AT43+BO43+CJ43+DE43+DZ43+EU43+FP43+GK43+HF43+IA43+IV43</f>
        <v>1285699.5900000001</v>
      </c>
      <c r="JM43" s="33">
        <f t="shared" ref="JM43:JM44" si="575">AB43+AW43+BR43+CM43+DH43+EC43+EX43+FS43+GN43+HI43+ID43+IY43</f>
        <v>12</v>
      </c>
      <c r="JN43" s="33">
        <f t="shared" ref="JN43:JN44" si="576">AC43+AX43+BS43+CN43+DI43+ED43+EY43+FT43+GO43+HJ43+IE43+IZ43</f>
        <v>0</v>
      </c>
      <c r="JO43" s="33"/>
      <c r="JP43" s="34">
        <f t="shared" ref="JP43:JP44" si="577">AF43+BA43+BV43+CQ43+DL43+EG43+FB43+FW43+GR43+HM43+IH43+JC43</f>
        <v>1714266.12</v>
      </c>
      <c r="JQ43" s="33">
        <f t="shared" ref="JQ43:JQ44" si="578">JI43+JM43</f>
        <v>21</v>
      </c>
      <c r="JR43" s="33">
        <f t="shared" ref="JR43:JR44" si="579">JJ43+JN43</f>
        <v>0</v>
      </c>
      <c r="JS43" s="24"/>
      <c r="JT43" s="34">
        <f t="shared" ref="JT43:JT44" si="580">JL43+JP43</f>
        <v>2999965.71</v>
      </c>
      <c r="JV43" s="73">
        <f t="shared" si="489"/>
        <v>0</v>
      </c>
      <c r="JW43" s="73">
        <f t="shared" si="490"/>
        <v>0</v>
      </c>
      <c r="JX43" s="73">
        <f t="shared" si="491"/>
        <v>0</v>
      </c>
      <c r="JY43" s="80">
        <f t="shared" si="492"/>
        <v>0</v>
      </c>
      <c r="JZ43" s="73">
        <f t="shared" si="493"/>
        <v>0</v>
      </c>
      <c r="KA43" s="73">
        <f t="shared" si="494"/>
        <v>0</v>
      </c>
      <c r="KB43" s="73">
        <f t="shared" si="495"/>
        <v>0</v>
      </c>
      <c r="KC43" s="73">
        <f t="shared" si="496"/>
        <v>0</v>
      </c>
      <c r="KD43" s="73">
        <f t="shared" si="497"/>
        <v>0</v>
      </c>
      <c r="KE43" s="73">
        <f t="shared" si="498"/>
        <v>0</v>
      </c>
      <c r="KF43" s="73">
        <f t="shared" si="499"/>
        <v>0</v>
      </c>
      <c r="KG43" s="73">
        <f t="shared" si="500"/>
        <v>0</v>
      </c>
    </row>
    <row r="44" spans="1:293" ht="20.25" hidden="1" customHeight="1">
      <c r="A44" s="24">
        <v>110013</v>
      </c>
      <c r="B44" s="24" t="s">
        <v>155</v>
      </c>
      <c r="C44" s="24">
        <v>43</v>
      </c>
      <c r="D44" s="24" t="s">
        <v>137</v>
      </c>
      <c r="E44" s="34" t="s">
        <v>134</v>
      </c>
      <c r="F44" s="46" t="s">
        <v>138</v>
      </c>
      <c r="G44" s="52" t="s">
        <v>139</v>
      </c>
      <c r="H44" s="34">
        <v>142855.51</v>
      </c>
      <c r="I44" s="86">
        <v>8</v>
      </c>
      <c r="J44" s="86"/>
      <c r="K44" s="87"/>
      <c r="L44" s="88">
        <f t="shared" si="541"/>
        <v>1142844.08</v>
      </c>
      <c r="M44" s="86">
        <v>11</v>
      </c>
      <c r="N44" s="33"/>
      <c r="O44" s="24"/>
      <c r="P44" s="34">
        <f>ROUND(H44*M44,2)</f>
        <v>1571410.61</v>
      </c>
      <c r="Q44" s="33">
        <f>I44+M44</f>
        <v>19</v>
      </c>
      <c r="R44" s="33">
        <f>J44+N44</f>
        <v>0</v>
      </c>
      <c r="S44" s="24"/>
      <c r="T44" s="34">
        <f>L44+P44</f>
        <v>2714254.6900000004</v>
      </c>
      <c r="U44" s="33">
        <f>ROUND($I$44/12,0)</f>
        <v>1</v>
      </c>
      <c r="V44" s="33">
        <f>ROUND(U44*($J$44/$I$44),0)</f>
        <v>0</v>
      </c>
      <c r="W44" s="33"/>
      <c r="X44" s="24"/>
      <c r="Y44" s="34">
        <f>ROUND(U44*$H$44,2)</f>
        <v>142855.51</v>
      </c>
      <c r="Z44" s="34"/>
      <c r="AA44" s="34"/>
      <c r="AB44" s="33">
        <f>ROUND($M$44/12,0)</f>
        <v>1</v>
      </c>
      <c r="AC44" s="33">
        <f>ROUND(AB44*($N$44/$M$44),0)</f>
        <v>0</v>
      </c>
      <c r="AD44" s="33"/>
      <c r="AE44" s="24"/>
      <c r="AF44" s="34">
        <f>ROUND(AB44*$H$44,2)</f>
        <v>142855.51</v>
      </c>
      <c r="AG44" s="34"/>
      <c r="AH44" s="34"/>
      <c r="AI44" s="33">
        <f>U44+AB44</f>
        <v>2</v>
      </c>
      <c r="AJ44" s="33">
        <f>V44+AC44</f>
        <v>0</v>
      </c>
      <c r="AK44" s="33"/>
      <c r="AL44" s="24"/>
      <c r="AM44" s="34">
        <f>Y44+AF44</f>
        <v>285711.02</v>
      </c>
      <c r="AN44" s="34"/>
      <c r="AO44" s="34"/>
      <c r="AP44" s="33">
        <f>ROUND($I$44/12,0)</f>
        <v>1</v>
      </c>
      <c r="AQ44" s="33">
        <f>ROUND(AP44*($J$44/$I$44),0)</f>
        <v>0</v>
      </c>
      <c r="AR44" s="33"/>
      <c r="AS44" s="24"/>
      <c r="AT44" s="34">
        <f>ROUND(AP44*$H$44,2)</f>
        <v>142855.51</v>
      </c>
      <c r="AU44" s="34"/>
      <c r="AV44" s="34"/>
      <c r="AW44" s="33">
        <f>ROUND($M$44/12,0)</f>
        <v>1</v>
      </c>
      <c r="AX44" s="33">
        <f>ROUND(AW44*($N$44/$M$44),0)</f>
        <v>0</v>
      </c>
      <c r="AY44" s="33"/>
      <c r="AZ44" s="24"/>
      <c r="BA44" s="34">
        <f>ROUND(AW44*$H$44,2)</f>
        <v>142855.51</v>
      </c>
      <c r="BB44" s="34"/>
      <c r="BC44" s="34"/>
      <c r="BD44" s="33">
        <f t="shared" si="542"/>
        <v>2</v>
      </c>
      <c r="BE44" s="33">
        <f t="shared" si="543"/>
        <v>0</v>
      </c>
      <c r="BF44" s="33"/>
      <c r="BG44" s="24"/>
      <c r="BH44" s="34">
        <f t="shared" si="544"/>
        <v>285711.02</v>
      </c>
      <c r="BI44" s="34"/>
      <c r="BJ44" s="34"/>
      <c r="BK44" s="33">
        <f>ROUND($I$44/12,0)</f>
        <v>1</v>
      </c>
      <c r="BL44" s="33">
        <f>ROUND(BK44*($J$44/$I$44),0)</f>
        <v>0</v>
      </c>
      <c r="BM44" s="33"/>
      <c r="BN44" s="24"/>
      <c r="BO44" s="34">
        <f>ROUND(BK44*$H$44,2)</f>
        <v>142855.51</v>
      </c>
      <c r="BP44" s="34"/>
      <c r="BQ44" s="34"/>
      <c r="BR44" s="33">
        <f>ROUND($M$44/12,0)</f>
        <v>1</v>
      </c>
      <c r="BS44" s="33">
        <f>ROUND(BR44*($N$44/$M$44),0)</f>
        <v>0</v>
      </c>
      <c r="BT44" s="33"/>
      <c r="BU44" s="24"/>
      <c r="BV44" s="34">
        <f>ROUND(BR44*$H$44,2)</f>
        <v>142855.51</v>
      </c>
      <c r="BW44" s="34"/>
      <c r="BX44" s="34"/>
      <c r="BY44" s="33">
        <f t="shared" si="545"/>
        <v>2</v>
      </c>
      <c r="BZ44" s="33">
        <f t="shared" si="546"/>
        <v>0</v>
      </c>
      <c r="CA44" s="33"/>
      <c r="CB44" s="24"/>
      <c r="CC44" s="34">
        <f t="shared" si="547"/>
        <v>285711.02</v>
      </c>
      <c r="CD44" s="34"/>
      <c r="CE44" s="34"/>
      <c r="CF44" s="33">
        <f>ROUND($I$44/12,0)</f>
        <v>1</v>
      </c>
      <c r="CG44" s="33">
        <f>ROUND(CF44*($J$44/$I$44),0)</f>
        <v>0</v>
      </c>
      <c r="CH44" s="33"/>
      <c r="CI44" s="24"/>
      <c r="CJ44" s="34">
        <f>ROUND(CF44*$H$44,2)</f>
        <v>142855.51</v>
      </c>
      <c r="CK44" s="34"/>
      <c r="CL44" s="34"/>
      <c r="CM44" s="33">
        <f>ROUND($M$44/12,0)</f>
        <v>1</v>
      </c>
      <c r="CN44" s="33">
        <f>ROUND(CM44*($N$44/$M$44),0)</f>
        <v>0</v>
      </c>
      <c r="CO44" s="33"/>
      <c r="CP44" s="24"/>
      <c r="CQ44" s="34">
        <f>ROUND(CM44*$H$44,2)</f>
        <v>142855.51</v>
      </c>
      <c r="CR44" s="34"/>
      <c r="CS44" s="34"/>
      <c r="CT44" s="33">
        <f t="shared" si="548"/>
        <v>2</v>
      </c>
      <c r="CU44" s="33">
        <f t="shared" si="549"/>
        <v>0</v>
      </c>
      <c r="CV44" s="33"/>
      <c r="CW44" s="24"/>
      <c r="CX44" s="34">
        <f t="shared" si="550"/>
        <v>285711.02</v>
      </c>
      <c r="CY44" s="34"/>
      <c r="CZ44" s="34"/>
      <c r="DA44" s="33">
        <f>ROUND($I$44/12,0)</f>
        <v>1</v>
      </c>
      <c r="DB44" s="33">
        <f>ROUND(DA44*($J$44/$I$44),0)</f>
        <v>0</v>
      </c>
      <c r="DC44" s="33"/>
      <c r="DD44" s="24"/>
      <c r="DE44" s="34">
        <f>ROUND(DA44*$H$44,2)</f>
        <v>142855.51</v>
      </c>
      <c r="DF44" s="34"/>
      <c r="DG44" s="34"/>
      <c r="DH44" s="33">
        <f>ROUND($M$44/12,0)</f>
        <v>1</v>
      </c>
      <c r="DI44" s="33">
        <f>ROUND(DH44*($N$44/$M$44),0)</f>
        <v>0</v>
      </c>
      <c r="DJ44" s="33"/>
      <c r="DK44" s="24"/>
      <c r="DL44" s="34">
        <f>ROUND(DH44*$H$44,2)</f>
        <v>142855.51</v>
      </c>
      <c r="DM44" s="34"/>
      <c r="DN44" s="34"/>
      <c r="DO44" s="33">
        <f t="shared" si="551"/>
        <v>2</v>
      </c>
      <c r="DP44" s="33">
        <f t="shared" si="552"/>
        <v>0</v>
      </c>
      <c r="DQ44" s="33"/>
      <c r="DR44" s="24"/>
      <c r="DS44" s="34">
        <f t="shared" si="553"/>
        <v>285711.02</v>
      </c>
      <c r="DT44" s="34"/>
      <c r="DU44" s="34"/>
      <c r="DV44" s="33">
        <f>ROUND($I$44/12,0)</f>
        <v>1</v>
      </c>
      <c r="DW44" s="33">
        <f>ROUND(DV44*($J$44/$I$44),0)</f>
        <v>0</v>
      </c>
      <c r="DX44" s="33"/>
      <c r="DY44" s="24"/>
      <c r="DZ44" s="34">
        <f>ROUND(DV44*$H$44,2)</f>
        <v>142855.51</v>
      </c>
      <c r="EA44" s="34"/>
      <c r="EB44" s="34"/>
      <c r="EC44" s="33">
        <f>ROUND($M$44/12,0)</f>
        <v>1</v>
      </c>
      <c r="ED44" s="33">
        <f>ROUND(EC44*($N$44/$M$44),0)</f>
        <v>0</v>
      </c>
      <c r="EE44" s="33"/>
      <c r="EF44" s="24"/>
      <c r="EG44" s="34">
        <f>ROUND(EC44*$H$44,2)</f>
        <v>142855.51</v>
      </c>
      <c r="EH44" s="34"/>
      <c r="EI44" s="34"/>
      <c r="EJ44" s="33">
        <f t="shared" si="554"/>
        <v>2</v>
      </c>
      <c r="EK44" s="33">
        <f t="shared" si="555"/>
        <v>0</v>
      </c>
      <c r="EL44" s="33"/>
      <c r="EM44" s="24"/>
      <c r="EN44" s="34">
        <f t="shared" si="556"/>
        <v>285711.02</v>
      </c>
      <c r="EO44" s="34"/>
      <c r="EP44" s="34"/>
      <c r="EQ44" s="33">
        <f>ROUND($I$44/12,0)</f>
        <v>1</v>
      </c>
      <c r="ER44" s="33">
        <f>ROUND(EQ44*($J$44/$I$44),0)</f>
        <v>0</v>
      </c>
      <c r="ES44" s="33"/>
      <c r="ET44" s="24"/>
      <c r="EU44" s="34">
        <f>ROUND(EQ44*$H$44,2)</f>
        <v>142855.51</v>
      </c>
      <c r="EV44" s="34"/>
      <c r="EW44" s="34"/>
      <c r="EX44" s="33">
        <f>ROUND($M$44/12,0)</f>
        <v>1</v>
      </c>
      <c r="EY44" s="33">
        <f>ROUND(EX44*($N$44/$M$44),0)</f>
        <v>0</v>
      </c>
      <c r="EZ44" s="33"/>
      <c r="FA44" s="24"/>
      <c r="FB44" s="34">
        <f>ROUND(EX44*$H$44,2)</f>
        <v>142855.51</v>
      </c>
      <c r="FC44" s="34"/>
      <c r="FD44" s="34"/>
      <c r="FE44" s="33">
        <f t="shared" si="557"/>
        <v>2</v>
      </c>
      <c r="FF44" s="33">
        <f t="shared" si="558"/>
        <v>0</v>
      </c>
      <c r="FG44" s="33"/>
      <c r="FH44" s="24"/>
      <c r="FI44" s="34">
        <f t="shared" si="559"/>
        <v>285711.02</v>
      </c>
      <c r="FJ44" s="34"/>
      <c r="FK44" s="34"/>
      <c r="FL44" s="33">
        <f>ROUND($I$44/12,0)</f>
        <v>1</v>
      </c>
      <c r="FM44" s="33">
        <f>ROUND(FL44*($J$44/$I$44),0)</f>
        <v>0</v>
      </c>
      <c r="FN44" s="33"/>
      <c r="FO44" s="24"/>
      <c r="FP44" s="34">
        <f>ROUND(FL44*$H$44,2)</f>
        <v>142855.51</v>
      </c>
      <c r="FQ44" s="34"/>
      <c r="FR44" s="34"/>
      <c r="FS44" s="33">
        <f>ROUND($M$44/12,0)</f>
        <v>1</v>
      </c>
      <c r="FT44" s="33">
        <f>ROUND(FS44*($N$44/$M$44),0)</f>
        <v>0</v>
      </c>
      <c r="FU44" s="33"/>
      <c r="FV44" s="24"/>
      <c r="FW44" s="34">
        <f>ROUND(FS44*$H$44,2)</f>
        <v>142855.51</v>
      </c>
      <c r="FX44" s="34"/>
      <c r="FY44" s="34"/>
      <c r="FZ44" s="33">
        <f t="shared" si="560"/>
        <v>2</v>
      </c>
      <c r="GA44" s="33">
        <f t="shared" si="561"/>
        <v>0</v>
      </c>
      <c r="GB44" s="33"/>
      <c r="GC44" s="24"/>
      <c r="GD44" s="34">
        <f t="shared" si="562"/>
        <v>285711.02</v>
      </c>
      <c r="GE44" s="34"/>
      <c r="GF44" s="34"/>
      <c r="GG44" s="33"/>
      <c r="GH44" s="33">
        <f>ROUND(GG44*($J$44/$I$44),0)</f>
        <v>0</v>
      </c>
      <c r="GI44" s="33"/>
      <c r="GJ44" s="24"/>
      <c r="GK44" s="34">
        <f>ROUND(GG44*$H$44,2)</f>
        <v>0</v>
      </c>
      <c r="GL44" s="34"/>
      <c r="GM44" s="34"/>
      <c r="GN44" s="33">
        <f>ROUND($M$44/12,0)</f>
        <v>1</v>
      </c>
      <c r="GO44" s="33">
        <f>ROUND(GN44*($N$44/$M$44),0)</f>
        <v>0</v>
      </c>
      <c r="GP44" s="33"/>
      <c r="GQ44" s="24"/>
      <c r="GR44" s="34">
        <f>ROUND(GN44*$H$44,2)</f>
        <v>142855.51</v>
      </c>
      <c r="GS44" s="34"/>
      <c r="GT44" s="34"/>
      <c r="GU44" s="33">
        <f t="shared" si="563"/>
        <v>1</v>
      </c>
      <c r="GV44" s="33">
        <f t="shared" si="564"/>
        <v>0</v>
      </c>
      <c r="GW44" s="33"/>
      <c r="GX44" s="24"/>
      <c r="GY44" s="34">
        <f t="shared" si="565"/>
        <v>142855.51</v>
      </c>
      <c r="GZ44" s="34"/>
      <c r="HA44" s="34"/>
      <c r="HB44" s="33"/>
      <c r="HC44" s="33">
        <f>ROUND(HB44*($J$44/$I$44),0)</f>
        <v>0</v>
      </c>
      <c r="HD44" s="33"/>
      <c r="HE44" s="24"/>
      <c r="HF44" s="34">
        <f>ROUND(HB44*$H$44,2)</f>
        <v>0</v>
      </c>
      <c r="HG44" s="34"/>
      <c r="HH44" s="34"/>
      <c r="HI44" s="33">
        <f>ROUND($M$44/12,0)</f>
        <v>1</v>
      </c>
      <c r="HJ44" s="33">
        <f>ROUND(HI44*($N$44/$M$44),0)</f>
        <v>0</v>
      </c>
      <c r="HK44" s="33"/>
      <c r="HL44" s="24"/>
      <c r="HM44" s="34">
        <f>ROUND(HI44*$H$44,2)</f>
        <v>142855.51</v>
      </c>
      <c r="HN44" s="34"/>
      <c r="HO44" s="34"/>
      <c r="HP44" s="33">
        <f t="shared" si="566"/>
        <v>1</v>
      </c>
      <c r="HQ44" s="33">
        <f t="shared" si="567"/>
        <v>0</v>
      </c>
      <c r="HR44" s="33"/>
      <c r="HS44" s="24"/>
      <c r="HT44" s="34">
        <f t="shared" si="568"/>
        <v>142855.51</v>
      </c>
      <c r="HU44" s="34"/>
      <c r="HV44" s="34"/>
      <c r="HW44" s="33"/>
      <c r="HX44" s="33">
        <f>ROUND(HW44*($J$44/$I$44),0)</f>
        <v>0</v>
      </c>
      <c r="HY44" s="33"/>
      <c r="HZ44" s="24"/>
      <c r="IA44" s="34">
        <f>ROUND(HW44*$H$44,2)</f>
        <v>0</v>
      </c>
      <c r="IB44" s="34"/>
      <c r="IC44" s="34"/>
      <c r="ID44" s="33">
        <f>ROUND($M$44/12,0)</f>
        <v>1</v>
      </c>
      <c r="IE44" s="33">
        <f>ROUND(ID44*($N$44/$M$44),0)</f>
        <v>0</v>
      </c>
      <c r="IF44" s="33"/>
      <c r="IG44" s="24"/>
      <c r="IH44" s="34">
        <f>ROUND(ID44*$H$44,2)</f>
        <v>142855.51</v>
      </c>
      <c r="II44" s="34"/>
      <c r="IJ44" s="34"/>
      <c r="IK44" s="33">
        <f t="shared" si="569"/>
        <v>1</v>
      </c>
      <c r="IL44" s="33">
        <f t="shared" si="570"/>
        <v>0</v>
      </c>
      <c r="IM44" s="33"/>
      <c r="IN44" s="24"/>
      <c r="IO44" s="34">
        <f t="shared" si="571"/>
        <v>142855.51</v>
      </c>
      <c r="IP44" s="34"/>
      <c r="IQ44" s="34"/>
      <c r="IR44" s="33"/>
      <c r="IS44" s="33">
        <f>ROUND(IR44*($J$44/$I$44),0)</f>
        <v>0</v>
      </c>
      <c r="IT44" s="33"/>
      <c r="IU44" s="24"/>
      <c r="IV44" s="34">
        <f>ROUND(IR44*$H$44,2)</f>
        <v>0</v>
      </c>
      <c r="IW44" s="34"/>
      <c r="IX44" s="34"/>
      <c r="IY44" s="33"/>
      <c r="IZ44" s="33">
        <f>ROUND(IY44*($N$44/$M$44),0)</f>
        <v>0</v>
      </c>
      <c r="JA44" s="33"/>
      <c r="JB44" s="24"/>
      <c r="JC44" s="34">
        <f>ROUND(IY44*$H$44,2)</f>
        <v>0</v>
      </c>
      <c r="JD44" s="33">
        <f t="shared" si="572"/>
        <v>0</v>
      </c>
      <c r="JE44" s="33">
        <f t="shared" si="573"/>
        <v>0</v>
      </c>
      <c r="JF44" s="33"/>
      <c r="JG44" s="24"/>
      <c r="JH44" s="34">
        <f t="shared" si="574"/>
        <v>0</v>
      </c>
      <c r="JI44" s="33">
        <f>U44+AP44+BK44+CF44+DA44+DV44+EQ44+FL44+GG44+HB44+HW44+IR44</f>
        <v>8</v>
      </c>
      <c r="JJ44" s="33">
        <f>V44+AQ44+BL44+CG44+DB44+DW44+ER44+FM44+GH44+HC44+HX44+IS44</f>
        <v>0</v>
      </c>
      <c r="JK44" s="33"/>
      <c r="JL44" s="34">
        <f>Y44+AT44+BO44+CJ44+DE44+DZ44+EU44+FP44+GK44+HF44+IA44+IV44</f>
        <v>1142844.08</v>
      </c>
      <c r="JM44" s="33">
        <f t="shared" si="575"/>
        <v>11</v>
      </c>
      <c r="JN44" s="33">
        <f t="shared" si="576"/>
        <v>0</v>
      </c>
      <c r="JO44" s="33"/>
      <c r="JP44" s="34">
        <f t="shared" si="577"/>
        <v>1571410.61</v>
      </c>
      <c r="JQ44" s="33">
        <f t="shared" si="578"/>
        <v>19</v>
      </c>
      <c r="JR44" s="33">
        <f t="shared" si="579"/>
        <v>0</v>
      </c>
      <c r="JS44" s="24"/>
      <c r="JT44" s="34">
        <f t="shared" si="580"/>
        <v>2714254.6900000004</v>
      </c>
      <c r="JV44" s="73">
        <f t="shared" si="489"/>
        <v>0</v>
      </c>
      <c r="JW44" s="73">
        <f t="shared" si="490"/>
        <v>0</v>
      </c>
      <c r="JX44" s="73">
        <f t="shared" si="491"/>
        <v>0</v>
      </c>
      <c r="JY44" s="80">
        <f t="shared" si="492"/>
        <v>0</v>
      </c>
      <c r="JZ44" s="73">
        <f t="shared" si="493"/>
        <v>0</v>
      </c>
      <c r="KA44" s="73">
        <f t="shared" si="494"/>
        <v>0</v>
      </c>
      <c r="KB44" s="73">
        <f t="shared" si="495"/>
        <v>0</v>
      </c>
      <c r="KC44" s="73">
        <f t="shared" si="496"/>
        <v>0</v>
      </c>
      <c r="KD44" s="73">
        <f t="shared" si="497"/>
        <v>0</v>
      </c>
      <c r="KE44" s="73">
        <f t="shared" si="498"/>
        <v>0</v>
      </c>
      <c r="KF44" s="73">
        <f t="shared" si="499"/>
        <v>0</v>
      </c>
      <c r="KG44" s="73">
        <f t="shared" si="500"/>
        <v>0</v>
      </c>
    </row>
    <row r="45" spans="1:293" s="22" customFormat="1" ht="20.25" hidden="1" customHeight="1">
      <c r="A45" s="25">
        <v>110013</v>
      </c>
      <c r="B45" s="25" t="s">
        <v>155</v>
      </c>
      <c r="C45" s="25"/>
      <c r="D45" s="25"/>
      <c r="E45" s="37" t="s">
        <v>141</v>
      </c>
      <c r="F45" s="47"/>
      <c r="G45" s="53"/>
      <c r="H45" s="37"/>
      <c r="I45" s="89">
        <f>SUM(I46:I47)</f>
        <v>32</v>
      </c>
      <c r="J45" s="89">
        <f>SUM(J46:J47)</f>
        <v>0</v>
      </c>
      <c r="K45" s="90"/>
      <c r="L45" s="91">
        <f>SUM(L46:L47)</f>
        <v>3388464.6399999997</v>
      </c>
      <c r="M45" s="89">
        <f>SUM(M46:M47)</f>
        <v>23</v>
      </c>
      <c r="N45" s="36">
        <f>SUM(N46:N47)</f>
        <v>0</v>
      </c>
      <c r="O45" s="25"/>
      <c r="P45" s="37">
        <f>SUM(P46:P47)</f>
        <v>2435458.96</v>
      </c>
      <c r="Q45" s="36">
        <f>SUM(Q46:Q47)</f>
        <v>55</v>
      </c>
      <c r="R45" s="36">
        <f>SUM(R46:R47)</f>
        <v>0</v>
      </c>
      <c r="S45" s="25"/>
      <c r="T45" s="37">
        <f>SUM(T46:T47)</f>
        <v>5823923.5999999996</v>
      </c>
      <c r="U45" s="36">
        <f>SUM(U46:U47)</f>
        <v>3</v>
      </c>
      <c r="V45" s="36">
        <f>SUM(V46:V47)</f>
        <v>0</v>
      </c>
      <c r="W45" s="36"/>
      <c r="X45" s="25"/>
      <c r="Y45" s="37">
        <f>SUM(Y46:Y47)</f>
        <v>317668.56</v>
      </c>
      <c r="Z45" s="37"/>
      <c r="AA45" s="37"/>
      <c r="AB45" s="36">
        <f>SUM(AB46:AB47)</f>
        <v>3</v>
      </c>
      <c r="AC45" s="36">
        <f>SUM(AC46:AC47)</f>
        <v>0</v>
      </c>
      <c r="AD45" s="36"/>
      <c r="AE45" s="25"/>
      <c r="AF45" s="37">
        <f>SUM(AF46:AF47)</f>
        <v>317668.56</v>
      </c>
      <c r="AG45" s="37"/>
      <c r="AH45" s="37"/>
      <c r="AI45" s="36">
        <f>SUM(AI46:AI47)</f>
        <v>6</v>
      </c>
      <c r="AJ45" s="36">
        <f>SUM(AJ46:AJ47)</f>
        <v>0</v>
      </c>
      <c r="AK45" s="36"/>
      <c r="AL45" s="25"/>
      <c r="AM45" s="37">
        <f>SUM(AM46:AM47)</f>
        <v>635337.12</v>
      </c>
      <c r="AN45" s="37"/>
      <c r="AO45" s="37"/>
      <c r="AP45" s="36">
        <f>SUM(AP46:AP47)</f>
        <v>3</v>
      </c>
      <c r="AQ45" s="36">
        <f>SUM(AQ46:AQ47)</f>
        <v>0</v>
      </c>
      <c r="AR45" s="36"/>
      <c r="AS45" s="25"/>
      <c r="AT45" s="37">
        <f>SUM(AT46:AT47)</f>
        <v>317668.56</v>
      </c>
      <c r="AU45" s="37"/>
      <c r="AV45" s="37"/>
      <c r="AW45" s="36">
        <f>SUM(AW46:AW47)</f>
        <v>3</v>
      </c>
      <c r="AX45" s="36">
        <f>SUM(AX46:AX47)</f>
        <v>0</v>
      </c>
      <c r="AY45" s="36"/>
      <c r="AZ45" s="25"/>
      <c r="BA45" s="37">
        <f>SUM(BA46:BA47)</f>
        <v>317668.56</v>
      </c>
      <c r="BB45" s="37"/>
      <c r="BC45" s="37"/>
      <c r="BD45" s="36">
        <f>SUM(BD46:BD47)</f>
        <v>6</v>
      </c>
      <c r="BE45" s="36">
        <f>SUM(BE46:BE47)</f>
        <v>0</v>
      </c>
      <c r="BF45" s="36"/>
      <c r="BG45" s="25"/>
      <c r="BH45" s="37">
        <f>SUM(BH46:BH47)</f>
        <v>635337.12</v>
      </c>
      <c r="BI45" s="37"/>
      <c r="BJ45" s="37"/>
      <c r="BK45" s="36">
        <f>SUM(BK46:BK47)</f>
        <v>3</v>
      </c>
      <c r="BL45" s="36">
        <f>SUM(BL46:BL47)</f>
        <v>0</v>
      </c>
      <c r="BM45" s="36"/>
      <c r="BN45" s="25"/>
      <c r="BO45" s="37">
        <f>SUM(BO46:BO47)</f>
        <v>317668.56</v>
      </c>
      <c r="BP45" s="37"/>
      <c r="BQ45" s="37"/>
      <c r="BR45" s="36">
        <f>SUM(BR46:BR47)</f>
        <v>3</v>
      </c>
      <c r="BS45" s="36">
        <f>SUM(BS46:BS47)</f>
        <v>0</v>
      </c>
      <c r="BT45" s="36"/>
      <c r="BU45" s="25"/>
      <c r="BV45" s="37">
        <f>SUM(BV46:BV47)</f>
        <v>317668.56</v>
      </c>
      <c r="BW45" s="37"/>
      <c r="BX45" s="37"/>
      <c r="BY45" s="36">
        <f>SUM(BY46:BY47)</f>
        <v>6</v>
      </c>
      <c r="BZ45" s="36">
        <f>SUM(BZ46:BZ47)</f>
        <v>0</v>
      </c>
      <c r="CA45" s="36"/>
      <c r="CB45" s="25"/>
      <c r="CC45" s="37">
        <f>SUM(CC46:CC47)</f>
        <v>635337.12</v>
      </c>
      <c r="CD45" s="37"/>
      <c r="CE45" s="37"/>
      <c r="CF45" s="36">
        <f>SUM(CF46:CF47)</f>
        <v>3</v>
      </c>
      <c r="CG45" s="36">
        <f>SUM(CG46:CG47)</f>
        <v>0</v>
      </c>
      <c r="CH45" s="36"/>
      <c r="CI45" s="25"/>
      <c r="CJ45" s="37">
        <f>SUM(CJ46:CJ47)</f>
        <v>317668.56</v>
      </c>
      <c r="CK45" s="37"/>
      <c r="CL45" s="37"/>
      <c r="CM45" s="36">
        <f>SUM(CM46:CM47)</f>
        <v>3</v>
      </c>
      <c r="CN45" s="36">
        <f>SUM(CN46:CN47)</f>
        <v>0</v>
      </c>
      <c r="CO45" s="36"/>
      <c r="CP45" s="25"/>
      <c r="CQ45" s="37">
        <f>SUM(CQ46:CQ47)</f>
        <v>317668.56</v>
      </c>
      <c r="CR45" s="37"/>
      <c r="CS45" s="37"/>
      <c r="CT45" s="36">
        <f>SUM(CT46:CT47)</f>
        <v>6</v>
      </c>
      <c r="CU45" s="36">
        <f>SUM(CU46:CU47)</f>
        <v>0</v>
      </c>
      <c r="CV45" s="36"/>
      <c r="CW45" s="25"/>
      <c r="CX45" s="37">
        <f>SUM(CX46:CX47)</f>
        <v>635337.12</v>
      </c>
      <c r="CY45" s="37"/>
      <c r="CZ45" s="37"/>
      <c r="DA45" s="36">
        <f>SUM(DA46:DA47)</f>
        <v>3</v>
      </c>
      <c r="DB45" s="36">
        <f>SUM(DB46:DB47)</f>
        <v>0</v>
      </c>
      <c r="DC45" s="36"/>
      <c r="DD45" s="25"/>
      <c r="DE45" s="37">
        <f>SUM(DE46:DE47)</f>
        <v>317668.56</v>
      </c>
      <c r="DF45" s="37"/>
      <c r="DG45" s="37"/>
      <c r="DH45" s="36">
        <f>SUM(DH46:DH47)</f>
        <v>2</v>
      </c>
      <c r="DI45" s="36">
        <f>SUM(DI46:DI47)</f>
        <v>0</v>
      </c>
      <c r="DJ45" s="36"/>
      <c r="DK45" s="25"/>
      <c r="DL45" s="37">
        <f>SUM(DL46:DL47)</f>
        <v>211779.04</v>
      </c>
      <c r="DM45" s="37"/>
      <c r="DN45" s="37"/>
      <c r="DO45" s="36">
        <f>SUM(DO46:DO47)</f>
        <v>5</v>
      </c>
      <c r="DP45" s="36">
        <f>SUM(DP46:DP47)</f>
        <v>0</v>
      </c>
      <c r="DQ45" s="36"/>
      <c r="DR45" s="25"/>
      <c r="DS45" s="37">
        <f>SUM(DS46:DS47)</f>
        <v>529447.6</v>
      </c>
      <c r="DT45" s="37"/>
      <c r="DU45" s="37"/>
      <c r="DV45" s="36">
        <f>SUM(DV46:DV47)</f>
        <v>3</v>
      </c>
      <c r="DW45" s="36">
        <f>SUM(DW46:DW47)</f>
        <v>0</v>
      </c>
      <c r="DX45" s="36"/>
      <c r="DY45" s="25"/>
      <c r="DZ45" s="37">
        <f>SUM(DZ46:DZ47)</f>
        <v>317668.56</v>
      </c>
      <c r="EA45" s="37"/>
      <c r="EB45" s="37"/>
      <c r="EC45" s="36">
        <f>SUM(EC46:EC47)</f>
        <v>2</v>
      </c>
      <c r="ED45" s="36">
        <f>SUM(ED46:ED47)</f>
        <v>0</v>
      </c>
      <c r="EE45" s="36"/>
      <c r="EF45" s="25"/>
      <c r="EG45" s="37">
        <f>SUM(EG46:EG47)</f>
        <v>211779.04</v>
      </c>
      <c r="EH45" s="37"/>
      <c r="EI45" s="37"/>
      <c r="EJ45" s="36">
        <f>SUM(EJ46:EJ47)</f>
        <v>5</v>
      </c>
      <c r="EK45" s="36">
        <f>SUM(EK46:EK47)</f>
        <v>0</v>
      </c>
      <c r="EL45" s="36"/>
      <c r="EM45" s="25"/>
      <c r="EN45" s="37">
        <f>SUM(EN46:EN47)</f>
        <v>529447.6</v>
      </c>
      <c r="EO45" s="37"/>
      <c r="EP45" s="37"/>
      <c r="EQ45" s="36">
        <f>SUM(EQ46:EQ47)</f>
        <v>3</v>
      </c>
      <c r="ER45" s="36">
        <f>SUM(ER46:ER47)</f>
        <v>0</v>
      </c>
      <c r="ES45" s="36"/>
      <c r="ET45" s="25"/>
      <c r="EU45" s="37">
        <f>SUM(EU46:EU47)</f>
        <v>317668.56</v>
      </c>
      <c r="EV45" s="37"/>
      <c r="EW45" s="37"/>
      <c r="EX45" s="36">
        <f>SUM(EX46:EX47)</f>
        <v>2</v>
      </c>
      <c r="EY45" s="36">
        <f>SUM(EY46:EY47)</f>
        <v>0</v>
      </c>
      <c r="EZ45" s="36"/>
      <c r="FA45" s="25"/>
      <c r="FB45" s="37">
        <f>SUM(FB46:FB47)</f>
        <v>211779.04</v>
      </c>
      <c r="FC45" s="37"/>
      <c r="FD45" s="37"/>
      <c r="FE45" s="36">
        <f>SUM(FE46:FE47)</f>
        <v>5</v>
      </c>
      <c r="FF45" s="36">
        <f>SUM(FF46:FF47)</f>
        <v>0</v>
      </c>
      <c r="FG45" s="36"/>
      <c r="FH45" s="25"/>
      <c r="FI45" s="37">
        <f>SUM(FI46:FI47)</f>
        <v>529447.6</v>
      </c>
      <c r="FJ45" s="37"/>
      <c r="FK45" s="37"/>
      <c r="FL45" s="36">
        <f>SUM(FL46:FL47)</f>
        <v>3</v>
      </c>
      <c r="FM45" s="36">
        <f>SUM(FM46:FM47)</f>
        <v>0</v>
      </c>
      <c r="FN45" s="36"/>
      <c r="FO45" s="25"/>
      <c r="FP45" s="37">
        <f>SUM(FP46:FP47)</f>
        <v>317668.56</v>
      </c>
      <c r="FQ45" s="37"/>
      <c r="FR45" s="37"/>
      <c r="FS45" s="36">
        <f>SUM(FS46:FS47)</f>
        <v>1</v>
      </c>
      <c r="FT45" s="36">
        <f>SUM(FT46:FT47)</f>
        <v>0</v>
      </c>
      <c r="FU45" s="36"/>
      <c r="FV45" s="25"/>
      <c r="FW45" s="37">
        <f>SUM(FW46:FW47)</f>
        <v>105889.52</v>
      </c>
      <c r="FX45" s="37"/>
      <c r="FY45" s="37"/>
      <c r="FZ45" s="36">
        <f>SUM(FZ46:FZ47)</f>
        <v>4</v>
      </c>
      <c r="GA45" s="36">
        <f>SUM(GA46:GA47)</f>
        <v>0</v>
      </c>
      <c r="GB45" s="36"/>
      <c r="GC45" s="25"/>
      <c r="GD45" s="37">
        <f>SUM(GD46:GD47)</f>
        <v>423558.08</v>
      </c>
      <c r="GE45" s="37"/>
      <c r="GF45" s="37"/>
      <c r="GG45" s="36">
        <f>SUM(GG46:GG47)</f>
        <v>3</v>
      </c>
      <c r="GH45" s="36">
        <f>SUM(GH46:GH47)</f>
        <v>0</v>
      </c>
      <c r="GI45" s="36"/>
      <c r="GJ45" s="25"/>
      <c r="GK45" s="37">
        <f>SUM(GK46:GK47)</f>
        <v>317668.56</v>
      </c>
      <c r="GL45" s="37"/>
      <c r="GM45" s="37"/>
      <c r="GN45" s="36">
        <f>SUM(GN46:GN47)</f>
        <v>1</v>
      </c>
      <c r="GO45" s="36">
        <f>SUM(GO46:GO47)</f>
        <v>0</v>
      </c>
      <c r="GP45" s="36"/>
      <c r="GQ45" s="25"/>
      <c r="GR45" s="37">
        <f>SUM(GR46:GR47)</f>
        <v>105889.52</v>
      </c>
      <c r="GS45" s="37"/>
      <c r="GT45" s="37"/>
      <c r="GU45" s="36">
        <f>SUM(GU46:GU47)</f>
        <v>4</v>
      </c>
      <c r="GV45" s="36">
        <f>SUM(GV46:GV47)</f>
        <v>0</v>
      </c>
      <c r="GW45" s="36"/>
      <c r="GX45" s="25"/>
      <c r="GY45" s="37">
        <f>SUM(GY46:GY47)</f>
        <v>423558.08</v>
      </c>
      <c r="GZ45" s="37"/>
      <c r="HA45" s="37"/>
      <c r="HB45" s="36">
        <f>SUM(HB46:HB47)</f>
        <v>3</v>
      </c>
      <c r="HC45" s="36">
        <f>SUM(HC46:HC47)</f>
        <v>0</v>
      </c>
      <c r="HD45" s="36"/>
      <c r="HE45" s="25"/>
      <c r="HF45" s="37">
        <f>SUM(HF46:HF47)</f>
        <v>317668.56</v>
      </c>
      <c r="HG45" s="37"/>
      <c r="HH45" s="37"/>
      <c r="HI45" s="36">
        <f>SUM(HI46:HI47)</f>
        <v>1</v>
      </c>
      <c r="HJ45" s="36">
        <f>SUM(HJ46:HJ47)</f>
        <v>0</v>
      </c>
      <c r="HK45" s="36"/>
      <c r="HL45" s="25"/>
      <c r="HM45" s="37">
        <f>SUM(HM46:HM47)</f>
        <v>105889.52</v>
      </c>
      <c r="HN45" s="37"/>
      <c r="HO45" s="37"/>
      <c r="HP45" s="36">
        <f>SUM(HP46:HP47)</f>
        <v>4</v>
      </c>
      <c r="HQ45" s="36">
        <f>SUM(HQ46:HQ47)</f>
        <v>0</v>
      </c>
      <c r="HR45" s="36"/>
      <c r="HS45" s="25"/>
      <c r="HT45" s="37">
        <f>SUM(HT46:HT47)</f>
        <v>423558.08</v>
      </c>
      <c r="HU45" s="37"/>
      <c r="HV45" s="37"/>
      <c r="HW45" s="36">
        <f>SUM(HW46:HW47)</f>
        <v>2</v>
      </c>
      <c r="HX45" s="36">
        <f>SUM(HX46:HX47)</f>
        <v>0</v>
      </c>
      <c r="HY45" s="36"/>
      <c r="HZ45" s="25"/>
      <c r="IA45" s="37">
        <f>SUM(IA46:IA47)</f>
        <v>211779.04</v>
      </c>
      <c r="IB45" s="37"/>
      <c r="IC45" s="37"/>
      <c r="ID45" s="36">
        <f>SUM(ID46:ID47)</f>
        <v>1</v>
      </c>
      <c r="IE45" s="36">
        <f>SUM(IE46:IE47)</f>
        <v>0</v>
      </c>
      <c r="IF45" s="36"/>
      <c r="IG45" s="25"/>
      <c r="IH45" s="37">
        <f>SUM(IH46:IH47)</f>
        <v>105889.52</v>
      </c>
      <c r="II45" s="37"/>
      <c r="IJ45" s="37"/>
      <c r="IK45" s="36">
        <f>SUM(IK46:IK47)</f>
        <v>3</v>
      </c>
      <c r="IL45" s="36">
        <f>SUM(IL46:IL47)</f>
        <v>0</v>
      </c>
      <c r="IM45" s="36"/>
      <c r="IN45" s="25"/>
      <c r="IO45" s="37">
        <f>SUM(IO46:IO47)</f>
        <v>317668.56</v>
      </c>
      <c r="IP45" s="37"/>
      <c r="IQ45" s="37"/>
      <c r="IR45" s="36">
        <f>SUM(IR46:IR47)</f>
        <v>0</v>
      </c>
      <c r="IS45" s="36">
        <f>SUM(IS46:IS47)</f>
        <v>0</v>
      </c>
      <c r="IT45" s="36"/>
      <c r="IU45" s="25"/>
      <c r="IV45" s="37">
        <f>SUM(IV46:IV47)</f>
        <v>0</v>
      </c>
      <c r="IW45" s="37"/>
      <c r="IX45" s="37"/>
      <c r="IY45" s="36">
        <f>SUM(IY46:IY47)</f>
        <v>1</v>
      </c>
      <c r="IZ45" s="36">
        <f>SUM(IZ46:IZ47)</f>
        <v>0</v>
      </c>
      <c r="JA45" s="36"/>
      <c r="JB45" s="25"/>
      <c r="JC45" s="37">
        <f>SUM(JC46:JC47)</f>
        <v>105889.52</v>
      </c>
      <c r="JD45" s="36">
        <f>SUM(JD46:JD47)</f>
        <v>1</v>
      </c>
      <c r="JE45" s="36">
        <f>SUM(JE46:JE47)</f>
        <v>0</v>
      </c>
      <c r="JF45" s="36"/>
      <c r="JG45" s="25"/>
      <c r="JH45" s="37">
        <f>SUM(JH46:JH47)</f>
        <v>105889.52</v>
      </c>
      <c r="JI45" s="36">
        <f>SUM(JI46:JI47)</f>
        <v>32</v>
      </c>
      <c r="JJ45" s="36">
        <f>SUM(JJ46:JJ47)</f>
        <v>0</v>
      </c>
      <c r="JK45" s="25"/>
      <c r="JL45" s="37">
        <f>SUM(JL46:JL47)</f>
        <v>3388464.6399999997</v>
      </c>
      <c r="JM45" s="36">
        <f>SUM(JM46:JM47)</f>
        <v>23</v>
      </c>
      <c r="JN45" s="36">
        <f>SUM(JN46:JN47)</f>
        <v>0</v>
      </c>
      <c r="JO45" s="25"/>
      <c r="JP45" s="37">
        <f>SUM(JP46:JP47)</f>
        <v>2435458.96</v>
      </c>
      <c r="JQ45" s="36">
        <f>SUM(JQ46:JQ47)</f>
        <v>55</v>
      </c>
      <c r="JR45" s="36">
        <f>SUM(JR46:JR47)</f>
        <v>0</v>
      </c>
      <c r="JS45" s="25"/>
      <c r="JT45" s="37">
        <f>SUM(JT46:JT47)</f>
        <v>5823923.5999999996</v>
      </c>
      <c r="JV45" s="73">
        <f t="shared" si="489"/>
        <v>0</v>
      </c>
      <c r="JW45" s="73">
        <f t="shared" si="490"/>
        <v>0</v>
      </c>
      <c r="JX45" s="73">
        <f t="shared" si="491"/>
        <v>0</v>
      </c>
      <c r="JY45" s="80">
        <f t="shared" si="492"/>
        <v>0</v>
      </c>
      <c r="JZ45" s="73">
        <f t="shared" si="493"/>
        <v>0</v>
      </c>
      <c r="KA45" s="73">
        <f t="shared" si="494"/>
        <v>0</v>
      </c>
      <c r="KB45" s="73">
        <f t="shared" si="495"/>
        <v>0</v>
      </c>
      <c r="KC45" s="73">
        <f t="shared" si="496"/>
        <v>0</v>
      </c>
      <c r="KD45" s="73">
        <f t="shared" si="497"/>
        <v>0</v>
      </c>
      <c r="KE45" s="73">
        <f t="shared" si="498"/>
        <v>0</v>
      </c>
      <c r="KF45" s="73">
        <f t="shared" si="499"/>
        <v>0</v>
      </c>
      <c r="KG45" s="73">
        <f t="shared" si="500"/>
        <v>0</v>
      </c>
    </row>
    <row r="46" spans="1:293" ht="20.25" hidden="1" customHeight="1">
      <c r="A46" s="24">
        <v>110013</v>
      </c>
      <c r="B46" s="24" t="s">
        <v>155</v>
      </c>
      <c r="C46" s="24">
        <v>48</v>
      </c>
      <c r="D46" s="24" t="s">
        <v>140</v>
      </c>
      <c r="E46" s="34" t="s">
        <v>141</v>
      </c>
      <c r="F46" s="46" t="s">
        <v>142</v>
      </c>
      <c r="G46" s="52" t="s">
        <v>143</v>
      </c>
      <c r="H46" s="34">
        <v>105889.52</v>
      </c>
      <c r="I46" s="86">
        <v>22</v>
      </c>
      <c r="J46" s="86"/>
      <c r="K46" s="87"/>
      <c r="L46" s="88">
        <f t="shared" ref="L46:L47" si="581">ROUND(H46*I46,2)</f>
        <v>2329569.44</v>
      </c>
      <c r="M46" s="86">
        <v>16</v>
      </c>
      <c r="N46" s="33"/>
      <c r="O46" s="24"/>
      <c r="P46" s="34">
        <f>ROUND(H46*M46,2)</f>
        <v>1694232.32</v>
      </c>
      <c r="Q46" s="33">
        <f>I46+M46</f>
        <v>38</v>
      </c>
      <c r="R46" s="33">
        <f>J46+N46</f>
        <v>0</v>
      </c>
      <c r="S46" s="24"/>
      <c r="T46" s="34">
        <f>L46+P46</f>
        <v>4023801.76</v>
      </c>
      <c r="U46" s="33">
        <f>ROUND($I$46/12,0)</f>
        <v>2</v>
      </c>
      <c r="V46" s="33">
        <f>ROUND(U46*($J$46/$I$46),0)</f>
        <v>0</v>
      </c>
      <c r="W46" s="33"/>
      <c r="X46" s="24"/>
      <c r="Y46" s="34">
        <f>ROUND(U46*$H$46,2)</f>
        <v>211779.04</v>
      </c>
      <c r="Z46" s="34"/>
      <c r="AA46" s="34"/>
      <c r="AB46" s="33">
        <f>ROUND($M$46/12,0)+1</f>
        <v>2</v>
      </c>
      <c r="AC46" s="33">
        <f>ROUND(AB46*($N$46/$M$46),0)</f>
        <v>0</v>
      </c>
      <c r="AD46" s="33"/>
      <c r="AE46" s="24"/>
      <c r="AF46" s="34">
        <f>ROUND(AB46*$H$46,2)</f>
        <v>211779.04</v>
      </c>
      <c r="AG46" s="34"/>
      <c r="AH46" s="34"/>
      <c r="AI46" s="33">
        <f>U46+AB46</f>
        <v>4</v>
      </c>
      <c r="AJ46" s="33">
        <f>V46+AC46</f>
        <v>0</v>
      </c>
      <c r="AK46" s="33"/>
      <c r="AL46" s="24"/>
      <c r="AM46" s="34">
        <f>Y46+AF46</f>
        <v>423558.08</v>
      </c>
      <c r="AN46" s="34"/>
      <c r="AO46" s="34"/>
      <c r="AP46" s="33">
        <f>ROUND($I$46/12,0)</f>
        <v>2</v>
      </c>
      <c r="AQ46" s="33">
        <f>ROUND(AP46*($J$46/$I$46),0)</f>
        <v>0</v>
      </c>
      <c r="AR46" s="33"/>
      <c r="AS46" s="24"/>
      <c r="AT46" s="34">
        <f>ROUND(AP46*$H$46,2)</f>
        <v>211779.04</v>
      </c>
      <c r="AU46" s="34"/>
      <c r="AV46" s="34"/>
      <c r="AW46" s="33">
        <f>ROUND($M$46/12,0)+1</f>
        <v>2</v>
      </c>
      <c r="AX46" s="33">
        <f>ROUND(AW46*($N$46/$M$46),0)</f>
        <v>0</v>
      </c>
      <c r="AY46" s="33"/>
      <c r="AZ46" s="24"/>
      <c r="BA46" s="34">
        <f>ROUND(AW46*$H$46,2)</f>
        <v>211779.04</v>
      </c>
      <c r="BB46" s="34"/>
      <c r="BC46" s="34"/>
      <c r="BD46" s="33">
        <f t="shared" ref="BD46:BD47" si="582">AP46+AW46</f>
        <v>4</v>
      </c>
      <c r="BE46" s="33">
        <f t="shared" ref="BE46:BE47" si="583">AQ46+AX46</f>
        <v>0</v>
      </c>
      <c r="BF46" s="33"/>
      <c r="BG46" s="24"/>
      <c r="BH46" s="34">
        <f t="shared" ref="BH46:BH47" si="584">AT46+BA46</f>
        <v>423558.08</v>
      </c>
      <c r="BI46" s="34"/>
      <c r="BJ46" s="34"/>
      <c r="BK46" s="33">
        <f>ROUND($I$46/12,0)</f>
        <v>2</v>
      </c>
      <c r="BL46" s="33">
        <f>ROUND(BK46*($J$46/$I$46),0)</f>
        <v>0</v>
      </c>
      <c r="BM46" s="33"/>
      <c r="BN46" s="24"/>
      <c r="BO46" s="34">
        <f>ROUND(BK46*$H$46,2)</f>
        <v>211779.04</v>
      </c>
      <c r="BP46" s="34"/>
      <c r="BQ46" s="34"/>
      <c r="BR46" s="33">
        <f>ROUND($M$46/12,0)+1</f>
        <v>2</v>
      </c>
      <c r="BS46" s="33">
        <f>ROUND(BR46*($N$46/$M$46),0)</f>
        <v>0</v>
      </c>
      <c r="BT46" s="33"/>
      <c r="BU46" s="24"/>
      <c r="BV46" s="34">
        <f>ROUND(BR46*$H$46,2)</f>
        <v>211779.04</v>
      </c>
      <c r="BW46" s="34"/>
      <c r="BX46" s="34"/>
      <c r="BY46" s="33">
        <f t="shared" ref="BY46:BY47" si="585">BK46+BR46</f>
        <v>4</v>
      </c>
      <c r="BZ46" s="33">
        <f t="shared" ref="BZ46:BZ47" si="586">BL46+BS46</f>
        <v>0</v>
      </c>
      <c r="CA46" s="33"/>
      <c r="CB46" s="24"/>
      <c r="CC46" s="34">
        <f t="shared" ref="CC46:CC47" si="587">BO46+BV46</f>
        <v>423558.08</v>
      </c>
      <c r="CD46" s="34"/>
      <c r="CE46" s="34"/>
      <c r="CF46" s="33">
        <f>ROUND($I$46/12,0)</f>
        <v>2</v>
      </c>
      <c r="CG46" s="33">
        <f>ROUND(CF46*($J$46/$I$46),0)</f>
        <v>0</v>
      </c>
      <c r="CH46" s="33"/>
      <c r="CI46" s="24"/>
      <c r="CJ46" s="34">
        <f>ROUND(CF46*$H$46,2)</f>
        <v>211779.04</v>
      </c>
      <c r="CK46" s="34"/>
      <c r="CL46" s="34"/>
      <c r="CM46" s="33">
        <f>ROUND($M$46/12,0)+1</f>
        <v>2</v>
      </c>
      <c r="CN46" s="33">
        <f>ROUND(CM46*($N$46/$M$46),0)</f>
        <v>0</v>
      </c>
      <c r="CO46" s="33"/>
      <c r="CP46" s="24"/>
      <c r="CQ46" s="34">
        <f>ROUND(CM46*$H$46,2)</f>
        <v>211779.04</v>
      </c>
      <c r="CR46" s="34"/>
      <c r="CS46" s="34"/>
      <c r="CT46" s="33">
        <f t="shared" ref="CT46:CT47" si="588">CF46+CM46</f>
        <v>4</v>
      </c>
      <c r="CU46" s="33">
        <f t="shared" ref="CU46:CU47" si="589">CG46+CN46</f>
        <v>0</v>
      </c>
      <c r="CV46" s="33"/>
      <c r="CW46" s="24"/>
      <c r="CX46" s="34">
        <f t="shared" ref="CX46:CX47" si="590">CJ46+CQ46</f>
        <v>423558.08</v>
      </c>
      <c r="CY46" s="34"/>
      <c r="CZ46" s="34"/>
      <c r="DA46" s="33">
        <f>ROUND($I$46/12,0)</f>
        <v>2</v>
      </c>
      <c r="DB46" s="33">
        <f>ROUND(DA46*($J$46/$I$46),0)</f>
        <v>0</v>
      </c>
      <c r="DC46" s="33"/>
      <c r="DD46" s="24"/>
      <c r="DE46" s="34">
        <f>ROUND(DA46*$H$46,2)</f>
        <v>211779.04</v>
      </c>
      <c r="DF46" s="34"/>
      <c r="DG46" s="34"/>
      <c r="DH46" s="33">
        <f>ROUND($M$46/12,0)</f>
        <v>1</v>
      </c>
      <c r="DI46" s="33">
        <f>ROUND(DH46*($N$46/$M$46),0)</f>
        <v>0</v>
      </c>
      <c r="DJ46" s="33"/>
      <c r="DK46" s="24"/>
      <c r="DL46" s="34">
        <f>ROUND(DH46*$H$46,2)</f>
        <v>105889.52</v>
      </c>
      <c r="DM46" s="34"/>
      <c r="DN46" s="34"/>
      <c r="DO46" s="33">
        <f t="shared" ref="DO46:DO47" si="591">DA46+DH46</f>
        <v>3</v>
      </c>
      <c r="DP46" s="33">
        <f t="shared" ref="DP46:DP47" si="592">DB46+DI46</f>
        <v>0</v>
      </c>
      <c r="DQ46" s="33"/>
      <c r="DR46" s="24"/>
      <c r="DS46" s="34">
        <f t="shared" ref="DS46:DS47" si="593">DE46+DL46</f>
        <v>317668.56</v>
      </c>
      <c r="DT46" s="34"/>
      <c r="DU46" s="34"/>
      <c r="DV46" s="33">
        <f>ROUND($I$46/12,0)</f>
        <v>2</v>
      </c>
      <c r="DW46" s="33">
        <f>ROUND(DV46*($J$46/$I$46),0)</f>
        <v>0</v>
      </c>
      <c r="DX46" s="33"/>
      <c r="DY46" s="24"/>
      <c r="DZ46" s="34">
        <f>ROUND(DV46*$H$46,2)</f>
        <v>211779.04</v>
      </c>
      <c r="EA46" s="34"/>
      <c r="EB46" s="34"/>
      <c r="EC46" s="33">
        <f>ROUND($M$46/12,0)</f>
        <v>1</v>
      </c>
      <c r="ED46" s="33">
        <f>ROUND(EC46*($N$46/$M$46),0)</f>
        <v>0</v>
      </c>
      <c r="EE46" s="33"/>
      <c r="EF46" s="24"/>
      <c r="EG46" s="34">
        <f>ROUND(EC46*$H$46,2)</f>
        <v>105889.52</v>
      </c>
      <c r="EH46" s="34"/>
      <c r="EI46" s="34"/>
      <c r="EJ46" s="33">
        <f t="shared" ref="EJ46:EJ47" si="594">DV46+EC46</f>
        <v>3</v>
      </c>
      <c r="EK46" s="33">
        <f t="shared" ref="EK46:EK47" si="595">DW46+ED46</f>
        <v>0</v>
      </c>
      <c r="EL46" s="33"/>
      <c r="EM46" s="24"/>
      <c r="EN46" s="34">
        <f t="shared" ref="EN46:EN47" si="596">DZ46+EG46</f>
        <v>317668.56</v>
      </c>
      <c r="EO46" s="34"/>
      <c r="EP46" s="34"/>
      <c r="EQ46" s="33">
        <f>ROUND($I$46/12,0)</f>
        <v>2</v>
      </c>
      <c r="ER46" s="33">
        <f>ROUND(EQ46*($J$46/$I$46),0)</f>
        <v>0</v>
      </c>
      <c r="ES46" s="33"/>
      <c r="ET46" s="24"/>
      <c r="EU46" s="34">
        <f>ROUND(EQ46*$H$46,2)</f>
        <v>211779.04</v>
      </c>
      <c r="EV46" s="34"/>
      <c r="EW46" s="34"/>
      <c r="EX46" s="33">
        <f>ROUND($M$46/12,0)</f>
        <v>1</v>
      </c>
      <c r="EY46" s="33">
        <f>ROUND(EX46*($N$46/$M$46),0)</f>
        <v>0</v>
      </c>
      <c r="EZ46" s="33"/>
      <c r="FA46" s="24"/>
      <c r="FB46" s="34">
        <f>ROUND(EX46*$H$46,2)</f>
        <v>105889.52</v>
      </c>
      <c r="FC46" s="34"/>
      <c r="FD46" s="34"/>
      <c r="FE46" s="33">
        <f t="shared" ref="FE46:FE47" si="597">EQ46+EX46</f>
        <v>3</v>
      </c>
      <c r="FF46" s="33">
        <f t="shared" ref="FF46:FF47" si="598">ER46+EY46</f>
        <v>0</v>
      </c>
      <c r="FG46" s="33"/>
      <c r="FH46" s="24"/>
      <c r="FI46" s="34">
        <f t="shared" ref="FI46:FI47" si="599">EU46+FB46</f>
        <v>317668.56</v>
      </c>
      <c r="FJ46" s="34"/>
      <c r="FK46" s="34"/>
      <c r="FL46" s="33">
        <f>ROUND($I$46/12,0)</f>
        <v>2</v>
      </c>
      <c r="FM46" s="33">
        <f>ROUND(FL46*($J$46/$I$46),0)</f>
        <v>0</v>
      </c>
      <c r="FN46" s="33"/>
      <c r="FO46" s="24"/>
      <c r="FP46" s="34">
        <f>ROUND(FL46*$H$46,2)</f>
        <v>211779.04</v>
      </c>
      <c r="FQ46" s="34"/>
      <c r="FR46" s="34"/>
      <c r="FS46" s="33">
        <f>ROUND($M$46/12,0)</f>
        <v>1</v>
      </c>
      <c r="FT46" s="33">
        <f>ROUND(FS46*($N$46/$M$46),0)</f>
        <v>0</v>
      </c>
      <c r="FU46" s="33"/>
      <c r="FV46" s="24"/>
      <c r="FW46" s="34">
        <f>ROUND(FS46*$H$46,2)</f>
        <v>105889.52</v>
      </c>
      <c r="FX46" s="34"/>
      <c r="FY46" s="34"/>
      <c r="FZ46" s="33">
        <f t="shared" ref="FZ46:FZ47" si="600">FL46+FS46</f>
        <v>3</v>
      </c>
      <c r="GA46" s="33">
        <f t="shared" ref="GA46:GA47" si="601">FM46+FT46</f>
        <v>0</v>
      </c>
      <c r="GB46" s="33"/>
      <c r="GC46" s="24"/>
      <c r="GD46" s="34">
        <f t="shared" ref="GD46:GD47" si="602">FP46+FW46</f>
        <v>317668.56</v>
      </c>
      <c r="GE46" s="34"/>
      <c r="GF46" s="34"/>
      <c r="GG46" s="33">
        <f>ROUND($I$46/12,0)</f>
        <v>2</v>
      </c>
      <c r="GH46" s="33">
        <f>ROUND(GG46*($J$46/$I$46),0)</f>
        <v>0</v>
      </c>
      <c r="GI46" s="33"/>
      <c r="GJ46" s="24"/>
      <c r="GK46" s="34">
        <f>ROUND(GG46*$H$46,2)</f>
        <v>211779.04</v>
      </c>
      <c r="GL46" s="34"/>
      <c r="GM46" s="34"/>
      <c r="GN46" s="33">
        <f>ROUND($M$46/12,0)</f>
        <v>1</v>
      </c>
      <c r="GO46" s="33">
        <f>ROUND(GN46*($N$46/$M$46),0)</f>
        <v>0</v>
      </c>
      <c r="GP46" s="33"/>
      <c r="GQ46" s="24"/>
      <c r="GR46" s="34">
        <f>ROUND(GN46*$H$46,2)</f>
        <v>105889.52</v>
      </c>
      <c r="GS46" s="34"/>
      <c r="GT46" s="34"/>
      <c r="GU46" s="33">
        <f t="shared" ref="GU46:GU47" si="603">GG46+GN46</f>
        <v>3</v>
      </c>
      <c r="GV46" s="33">
        <f t="shared" ref="GV46:GV47" si="604">GH46+GO46</f>
        <v>0</v>
      </c>
      <c r="GW46" s="33"/>
      <c r="GX46" s="24"/>
      <c r="GY46" s="34">
        <f t="shared" ref="GY46:GY47" si="605">GK46+GR46</f>
        <v>317668.56</v>
      </c>
      <c r="GZ46" s="34"/>
      <c r="HA46" s="34"/>
      <c r="HB46" s="33">
        <f>ROUND($I$46/12,0)</f>
        <v>2</v>
      </c>
      <c r="HC46" s="33">
        <f>ROUND(HB46*($J$46/$I$46),0)</f>
        <v>0</v>
      </c>
      <c r="HD46" s="33"/>
      <c r="HE46" s="24"/>
      <c r="HF46" s="34">
        <f>ROUND(HB46*$H$46,2)</f>
        <v>211779.04</v>
      </c>
      <c r="HG46" s="34"/>
      <c r="HH46" s="34"/>
      <c r="HI46" s="33">
        <f>ROUND($M$46/12,0)</f>
        <v>1</v>
      </c>
      <c r="HJ46" s="33">
        <f>ROUND(HI46*($N$46/$M$46),0)</f>
        <v>0</v>
      </c>
      <c r="HK46" s="33"/>
      <c r="HL46" s="24"/>
      <c r="HM46" s="34">
        <f>ROUND(HI46*$H$46,2)</f>
        <v>105889.52</v>
      </c>
      <c r="HN46" s="34"/>
      <c r="HO46" s="34"/>
      <c r="HP46" s="33">
        <f t="shared" ref="HP46:HP47" si="606">HB46+HI46</f>
        <v>3</v>
      </c>
      <c r="HQ46" s="33">
        <f t="shared" ref="HQ46:HQ47" si="607">HC46+HJ46</f>
        <v>0</v>
      </c>
      <c r="HR46" s="33"/>
      <c r="HS46" s="24"/>
      <c r="HT46" s="34">
        <f t="shared" ref="HT46:HT47" si="608">HF46+HM46</f>
        <v>317668.56</v>
      </c>
      <c r="HU46" s="34"/>
      <c r="HV46" s="34"/>
      <c r="HW46" s="33">
        <f>ROUND($I$46/12,0)</f>
        <v>2</v>
      </c>
      <c r="HX46" s="33">
        <f>ROUND(HW46*($J$46/$I$46),0)</f>
        <v>0</v>
      </c>
      <c r="HY46" s="33"/>
      <c r="HZ46" s="24"/>
      <c r="IA46" s="34">
        <f>ROUND(HW46*$H$46,2)</f>
        <v>211779.04</v>
      </c>
      <c r="IB46" s="34"/>
      <c r="IC46" s="34"/>
      <c r="ID46" s="33">
        <f>ROUND($M$46/12,0)</f>
        <v>1</v>
      </c>
      <c r="IE46" s="33">
        <f>ROUND(ID46*($N$46/$M$46),0)</f>
        <v>0</v>
      </c>
      <c r="IF46" s="33"/>
      <c r="IG46" s="24"/>
      <c r="IH46" s="34">
        <f>ROUND(ID46*$H$46,2)</f>
        <v>105889.52</v>
      </c>
      <c r="II46" s="34"/>
      <c r="IJ46" s="34"/>
      <c r="IK46" s="33">
        <f t="shared" ref="IK46:IK47" si="609">HW46+ID46</f>
        <v>3</v>
      </c>
      <c r="IL46" s="33">
        <f t="shared" ref="IL46:IL47" si="610">HX46+IE46</f>
        <v>0</v>
      </c>
      <c r="IM46" s="33"/>
      <c r="IN46" s="24"/>
      <c r="IO46" s="34">
        <f t="shared" ref="IO46:IO47" si="611">IA46+IH46</f>
        <v>317668.56</v>
      </c>
      <c r="IP46" s="34"/>
      <c r="IQ46" s="34"/>
      <c r="IR46" s="33">
        <f>ROUND($I$46/12,0)-2</f>
        <v>0</v>
      </c>
      <c r="IS46" s="33">
        <f>ROUND(IR46*($J$46/$I$46),0)</f>
        <v>0</v>
      </c>
      <c r="IT46" s="33"/>
      <c r="IU46" s="24"/>
      <c r="IV46" s="34">
        <f>ROUND(IR46*$H$46,2)</f>
        <v>0</v>
      </c>
      <c r="IW46" s="34"/>
      <c r="IX46" s="34"/>
      <c r="IY46" s="33">
        <f>ROUND($M$46/12,0)</f>
        <v>1</v>
      </c>
      <c r="IZ46" s="33">
        <f>ROUND(IY46*($N$46/$M$46),0)</f>
        <v>0</v>
      </c>
      <c r="JA46" s="33"/>
      <c r="JB46" s="24"/>
      <c r="JC46" s="34">
        <f>ROUND(IY46*$H$46,2)</f>
        <v>105889.52</v>
      </c>
      <c r="JD46" s="33">
        <f t="shared" ref="JD46:JD47" si="612">IR46+IY46</f>
        <v>1</v>
      </c>
      <c r="JE46" s="33">
        <f t="shared" ref="JE46:JE47" si="613">IS46+IZ46</f>
        <v>0</v>
      </c>
      <c r="JF46" s="33"/>
      <c r="JG46" s="24"/>
      <c r="JH46" s="34">
        <f t="shared" ref="JH46:JH47" si="614">IV46+JC46</f>
        <v>105889.52</v>
      </c>
      <c r="JI46" s="33">
        <f>U46+AP46+BK46+CF46+DA46+DV46+EQ46+FL46+GG46+HB46+HW46+IR46</f>
        <v>22</v>
      </c>
      <c r="JJ46" s="33">
        <f>V46+AQ46+BL46+CG46+DB46+DW46+ER46+FM46+GH46+HC46+HX46+IS46</f>
        <v>0</v>
      </c>
      <c r="JK46" s="33"/>
      <c r="JL46" s="34">
        <f>Y46+AT46+BO46+CJ46+DE46+DZ46+EU46+FP46+GK46+HF46+IA46+IV46</f>
        <v>2329569.44</v>
      </c>
      <c r="JM46" s="33">
        <f t="shared" ref="JM46:JM47" si="615">AB46+AW46+BR46+CM46+DH46+EC46+EX46+FS46+GN46+HI46+ID46+IY46</f>
        <v>16</v>
      </c>
      <c r="JN46" s="33">
        <f t="shared" ref="JN46:JN47" si="616">AC46+AX46+BS46+CN46+DI46+ED46+EY46+FT46+GO46+HJ46+IE46+IZ46</f>
        <v>0</v>
      </c>
      <c r="JO46" s="33"/>
      <c r="JP46" s="34">
        <f t="shared" ref="JP46:JP47" si="617">AF46+BA46+BV46+CQ46+DL46+EG46+FB46+FW46+GR46+HM46+IH46+JC46</f>
        <v>1694232.32</v>
      </c>
      <c r="JQ46" s="33">
        <f t="shared" ref="JQ46:JQ47" si="618">JI46+JM46</f>
        <v>38</v>
      </c>
      <c r="JR46" s="33">
        <f t="shared" ref="JR46:JR47" si="619">JJ46+JN46</f>
        <v>0</v>
      </c>
      <c r="JS46" s="24"/>
      <c r="JT46" s="34">
        <f t="shared" ref="JT46:JT47" si="620">JL46+JP46</f>
        <v>4023801.76</v>
      </c>
      <c r="JV46" s="73">
        <f t="shared" si="489"/>
        <v>0</v>
      </c>
      <c r="JW46" s="73">
        <f t="shared" si="490"/>
        <v>0</v>
      </c>
      <c r="JX46" s="73">
        <f t="shared" si="491"/>
        <v>0</v>
      </c>
      <c r="JY46" s="80">
        <f t="shared" si="492"/>
        <v>0</v>
      </c>
      <c r="JZ46" s="73">
        <f t="shared" si="493"/>
        <v>0</v>
      </c>
      <c r="KA46" s="73">
        <f t="shared" si="494"/>
        <v>0</v>
      </c>
      <c r="KB46" s="73">
        <f t="shared" si="495"/>
        <v>0</v>
      </c>
      <c r="KC46" s="73">
        <f t="shared" si="496"/>
        <v>0</v>
      </c>
      <c r="KD46" s="73">
        <f t="shared" si="497"/>
        <v>0</v>
      </c>
      <c r="KE46" s="73">
        <f t="shared" si="498"/>
        <v>0</v>
      </c>
      <c r="KF46" s="73">
        <f t="shared" si="499"/>
        <v>0</v>
      </c>
      <c r="KG46" s="73">
        <f t="shared" si="500"/>
        <v>0</v>
      </c>
    </row>
    <row r="47" spans="1:293" ht="20.25" hidden="1" customHeight="1">
      <c r="A47" s="24">
        <v>110013</v>
      </c>
      <c r="B47" s="24" t="s">
        <v>155</v>
      </c>
      <c r="C47" s="24">
        <v>48</v>
      </c>
      <c r="D47" s="24" t="s">
        <v>144</v>
      </c>
      <c r="E47" s="34" t="s">
        <v>141</v>
      </c>
      <c r="F47" s="46" t="s">
        <v>145</v>
      </c>
      <c r="G47" s="52" t="s">
        <v>146</v>
      </c>
      <c r="H47" s="34">
        <v>105889.52</v>
      </c>
      <c r="I47" s="86">
        <v>10</v>
      </c>
      <c r="J47" s="86"/>
      <c r="K47" s="87"/>
      <c r="L47" s="88">
        <f t="shared" si="581"/>
        <v>1058895.2</v>
      </c>
      <c r="M47" s="86">
        <v>7</v>
      </c>
      <c r="N47" s="33"/>
      <c r="O47" s="24"/>
      <c r="P47" s="34">
        <f>ROUND(H47*M47,2)</f>
        <v>741226.64</v>
      </c>
      <c r="Q47" s="33">
        <f>I47+M47</f>
        <v>17</v>
      </c>
      <c r="R47" s="33">
        <f>J47+N47</f>
        <v>0</v>
      </c>
      <c r="S47" s="24"/>
      <c r="T47" s="34">
        <f>L47+P47</f>
        <v>1800121.8399999999</v>
      </c>
      <c r="U47" s="33">
        <f>ROUND($I$47/12,0)</f>
        <v>1</v>
      </c>
      <c r="V47" s="33">
        <f>ROUND(U47*($J$47/$I$47),0)</f>
        <v>0</v>
      </c>
      <c r="W47" s="33"/>
      <c r="X47" s="24"/>
      <c r="Y47" s="34">
        <f>ROUND(U47*$H$47,2)</f>
        <v>105889.52</v>
      </c>
      <c r="Z47" s="34"/>
      <c r="AA47" s="34"/>
      <c r="AB47" s="33">
        <v>1</v>
      </c>
      <c r="AC47" s="33">
        <f>ROUND(AB47*($N$47/$M$47),0)</f>
        <v>0</v>
      </c>
      <c r="AD47" s="33"/>
      <c r="AE47" s="24"/>
      <c r="AF47" s="34">
        <f>ROUND(AB47*$H$47,2)</f>
        <v>105889.52</v>
      </c>
      <c r="AG47" s="34"/>
      <c r="AH47" s="34"/>
      <c r="AI47" s="33">
        <f>U47+AB47</f>
        <v>2</v>
      </c>
      <c r="AJ47" s="33">
        <f>V47+AC47</f>
        <v>0</v>
      </c>
      <c r="AK47" s="33"/>
      <c r="AL47" s="24"/>
      <c r="AM47" s="34">
        <f>Y47+AF47</f>
        <v>211779.04</v>
      </c>
      <c r="AN47" s="34"/>
      <c r="AO47" s="34"/>
      <c r="AP47" s="33">
        <f>ROUND($I$47/12,0)</f>
        <v>1</v>
      </c>
      <c r="AQ47" s="33">
        <f>ROUND(AP47*($J$47/$I$47),0)</f>
        <v>0</v>
      </c>
      <c r="AR47" s="33"/>
      <c r="AS47" s="24"/>
      <c r="AT47" s="34">
        <f>ROUND(AP47*$H$47,2)</f>
        <v>105889.52</v>
      </c>
      <c r="AU47" s="34"/>
      <c r="AV47" s="34"/>
      <c r="AW47" s="33">
        <v>1</v>
      </c>
      <c r="AX47" s="33">
        <f>ROUND(AW47*($N$47/$M$47),0)</f>
        <v>0</v>
      </c>
      <c r="AY47" s="33"/>
      <c r="AZ47" s="24"/>
      <c r="BA47" s="34">
        <f>ROUND(AW47*$H$47,2)</f>
        <v>105889.52</v>
      </c>
      <c r="BB47" s="34"/>
      <c r="BC47" s="34"/>
      <c r="BD47" s="33">
        <f t="shared" si="582"/>
        <v>2</v>
      </c>
      <c r="BE47" s="33">
        <f t="shared" si="583"/>
        <v>0</v>
      </c>
      <c r="BF47" s="33"/>
      <c r="BG47" s="24"/>
      <c r="BH47" s="34">
        <f t="shared" si="584"/>
        <v>211779.04</v>
      </c>
      <c r="BI47" s="34"/>
      <c r="BJ47" s="34"/>
      <c r="BK47" s="33">
        <f>ROUND($I$47/12,0)</f>
        <v>1</v>
      </c>
      <c r="BL47" s="33">
        <f>ROUND(BK47*($J$47/$I$47),0)</f>
        <v>0</v>
      </c>
      <c r="BM47" s="33"/>
      <c r="BN47" s="24"/>
      <c r="BO47" s="34">
        <f>ROUND(BK47*$H$47,2)</f>
        <v>105889.52</v>
      </c>
      <c r="BP47" s="34"/>
      <c r="BQ47" s="34"/>
      <c r="BR47" s="33">
        <v>1</v>
      </c>
      <c r="BS47" s="33">
        <f>ROUND(BR47*($N$47/$M$47),0)</f>
        <v>0</v>
      </c>
      <c r="BT47" s="33"/>
      <c r="BU47" s="24"/>
      <c r="BV47" s="34">
        <f>ROUND(BR47*$H$47,2)</f>
        <v>105889.52</v>
      </c>
      <c r="BW47" s="34"/>
      <c r="BX47" s="34"/>
      <c r="BY47" s="33">
        <f t="shared" si="585"/>
        <v>2</v>
      </c>
      <c r="BZ47" s="33">
        <f t="shared" si="586"/>
        <v>0</v>
      </c>
      <c r="CA47" s="33"/>
      <c r="CB47" s="24"/>
      <c r="CC47" s="34">
        <f t="shared" si="587"/>
        <v>211779.04</v>
      </c>
      <c r="CD47" s="34"/>
      <c r="CE47" s="34"/>
      <c r="CF47" s="33">
        <f>ROUND($I$47/12,0)</f>
        <v>1</v>
      </c>
      <c r="CG47" s="33">
        <f>ROUND(CF47*($J$47/$I$47),0)</f>
        <v>0</v>
      </c>
      <c r="CH47" s="33"/>
      <c r="CI47" s="24"/>
      <c r="CJ47" s="34">
        <f>ROUND(CF47*$H$47,2)</f>
        <v>105889.52</v>
      </c>
      <c r="CK47" s="34"/>
      <c r="CL47" s="34"/>
      <c r="CM47" s="33">
        <v>1</v>
      </c>
      <c r="CN47" s="33">
        <f>ROUND(CM47*($N$47/$M$47),0)</f>
        <v>0</v>
      </c>
      <c r="CO47" s="33"/>
      <c r="CP47" s="24"/>
      <c r="CQ47" s="34">
        <f>ROUND(CM47*$H$47,2)</f>
        <v>105889.52</v>
      </c>
      <c r="CR47" s="34"/>
      <c r="CS47" s="34"/>
      <c r="CT47" s="33">
        <f t="shared" si="588"/>
        <v>2</v>
      </c>
      <c r="CU47" s="33">
        <f t="shared" si="589"/>
        <v>0</v>
      </c>
      <c r="CV47" s="33"/>
      <c r="CW47" s="24"/>
      <c r="CX47" s="34">
        <f t="shared" si="590"/>
        <v>211779.04</v>
      </c>
      <c r="CY47" s="34"/>
      <c r="CZ47" s="34"/>
      <c r="DA47" s="33">
        <f>ROUND($I$47/12,0)</f>
        <v>1</v>
      </c>
      <c r="DB47" s="33">
        <f>ROUND(DA47*($J$47/$I$47),0)</f>
        <v>0</v>
      </c>
      <c r="DC47" s="33"/>
      <c r="DD47" s="24"/>
      <c r="DE47" s="34">
        <f>ROUND(DA47*$H$47,2)</f>
        <v>105889.52</v>
      </c>
      <c r="DF47" s="34"/>
      <c r="DG47" s="34"/>
      <c r="DH47" s="33">
        <v>1</v>
      </c>
      <c r="DI47" s="33">
        <f>ROUND(DH47*($N$47/$M$47),0)</f>
        <v>0</v>
      </c>
      <c r="DJ47" s="33"/>
      <c r="DK47" s="24"/>
      <c r="DL47" s="34">
        <f>ROUND(DH47*$H$47,2)</f>
        <v>105889.52</v>
      </c>
      <c r="DM47" s="34"/>
      <c r="DN47" s="34"/>
      <c r="DO47" s="33">
        <f t="shared" si="591"/>
        <v>2</v>
      </c>
      <c r="DP47" s="33">
        <f t="shared" si="592"/>
        <v>0</v>
      </c>
      <c r="DQ47" s="33"/>
      <c r="DR47" s="24"/>
      <c r="DS47" s="34">
        <f t="shared" si="593"/>
        <v>211779.04</v>
      </c>
      <c r="DT47" s="34"/>
      <c r="DU47" s="34"/>
      <c r="DV47" s="33">
        <f>ROUND($I$47/12,0)</f>
        <v>1</v>
      </c>
      <c r="DW47" s="33">
        <f>ROUND(DV47*($J$47/$I$47),0)</f>
        <v>0</v>
      </c>
      <c r="DX47" s="33"/>
      <c r="DY47" s="24"/>
      <c r="DZ47" s="34">
        <f>ROUND(DV47*$H$47,2)</f>
        <v>105889.52</v>
      </c>
      <c r="EA47" s="34"/>
      <c r="EB47" s="34"/>
      <c r="EC47" s="33">
        <v>1</v>
      </c>
      <c r="ED47" s="33">
        <f>ROUND(EC47*($N$47/$M$47),0)</f>
        <v>0</v>
      </c>
      <c r="EE47" s="33"/>
      <c r="EF47" s="24"/>
      <c r="EG47" s="34">
        <f>ROUND(EC47*$H$47,2)</f>
        <v>105889.52</v>
      </c>
      <c r="EH47" s="34"/>
      <c r="EI47" s="34"/>
      <c r="EJ47" s="33">
        <f t="shared" si="594"/>
        <v>2</v>
      </c>
      <c r="EK47" s="33">
        <f t="shared" si="595"/>
        <v>0</v>
      </c>
      <c r="EL47" s="33"/>
      <c r="EM47" s="24"/>
      <c r="EN47" s="34">
        <f t="shared" si="596"/>
        <v>211779.04</v>
      </c>
      <c r="EO47" s="34"/>
      <c r="EP47" s="34"/>
      <c r="EQ47" s="33">
        <f>ROUND($I$47/12,0)</f>
        <v>1</v>
      </c>
      <c r="ER47" s="33">
        <f>ROUND(EQ47*($J$47/$I$47),0)</f>
        <v>0</v>
      </c>
      <c r="ES47" s="33"/>
      <c r="ET47" s="24"/>
      <c r="EU47" s="34">
        <f>ROUND(EQ47*$H$47,2)</f>
        <v>105889.52</v>
      </c>
      <c r="EV47" s="34"/>
      <c r="EW47" s="34"/>
      <c r="EX47" s="33">
        <v>1</v>
      </c>
      <c r="EY47" s="33">
        <f>ROUND(EX47*($N$47/$M$47),0)</f>
        <v>0</v>
      </c>
      <c r="EZ47" s="33"/>
      <c r="FA47" s="24"/>
      <c r="FB47" s="34">
        <f>ROUND(EX47*$H$47,2)</f>
        <v>105889.52</v>
      </c>
      <c r="FC47" s="34"/>
      <c r="FD47" s="34"/>
      <c r="FE47" s="33">
        <f t="shared" si="597"/>
        <v>2</v>
      </c>
      <c r="FF47" s="33">
        <f t="shared" si="598"/>
        <v>0</v>
      </c>
      <c r="FG47" s="33"/>
      <c r="FH47" s="24"/>
      <c r="FI47" s="34">
        <f t="shared" si="599"/>
        <v>211779.04</v>
      </c>
      <c r="FJ47" s="34"/>
      <c r="FK47" s="34"/>
      <c r="FL47" s="33">
        <f>ROUND($I$47/12,0)</f>
        <v>1</v>
      </c>
      <c r="FM47" s="33">
        <f>ROUND(FL47*($J$47/$I$47),0)</f>
        <v>0</v>
      </c>
      <c r="FN47" s="33"/>
      <c r="FO47" s="24"/>
      <c r="FP47" s="34">
        <f>ROUND(FL47*$H$47,2)</f>
        <v>105889.52</v>
      </c>
      <c r="FQ47" s="34"/>
      <c r="FR47" s="34"/>
      <c r="FS47" s="33"/>
      <c r="FT47" s="33">
        <f>ROUND(FS47*($N$47/$M$47),0)</f>
        <v>0</v>
      </c>
      <c r="FU47" s="33"/>
      <c r="FV47" s="24"/>
      <c r="FW47" s="34">
        <f>ROUND(FS47*$H$47,2)</f>
        <v>0</v>
      </c>
      <c r="FX47" s="34"/>
      <c r="FY47" s="34"/>
      <c r="FZ47" s="33">
        <f t="shared" si="600"/>
        <v>1</v>
      </c>
      <c r="GA47" s="33">
        <f t="shared" si="601"/>
        <v>0</v>
      </c>
      <c r="GB47" s="33"/>
      <c r="GC47" s="24"/>
      <c r="GD47" s="34">
        <f t="shared" si="602"/>
        <v>105889.52</v>
      </c>
      <c r="GE47" s="34"/>
      <c r="GF47" s="34"/>
      <c r="GG47" s="33">
        <f>ROUND($I$47/12,0)</f>
        <v>1</v>
      </c>
      <c r="GH47" s="33">
        <f>ROUND(GG47*($J$47/$I$47),0)</f>
        <v>0</v>
      </c>
      <c r="GI47" s="33"/>
      <c r="GJ47" s="24"/>
      <c r="GK47" s="34">
        <f>ROUND(GG47*$H$47,2)</f>
        <v>105889.52</v>
      </c>
      <c r="GL47" s="34"/>
      <c r="GM47" s="34"/>
      <c r="GN47" s="33"/>
      <c r="GO47" s="33">
        <f>ROUND(GN47*($N$47/$M$47),0)</f>
        <v>0</v>
      </c>
      <c r="GP47" s="33"/>
      <c r="GQ47" s="24"/>
      <c r="GR47" s="34">
        <f>ROUND(GN47*$H$47,2)</f>
        <v>0</v>
      </c>
      <c r="GS47" s="34"/>
      <c r="GT47" s="34"/>
      <c r="GU47" s="33">
        <f t="shared" si="603"/>
        <v>1</v>
      </c>
      <c r="GV47" s="33">
        <f t="shared" si="604"/>
        <v>0</v>
      </c>
      <c r="GW47" s="33"/>
      <c r="GX47" s="24"/>
      <c r="GY47" s="34">
        <f t="shared" si="605"/>
        <v>105889.52</v>
      </c>
      <c r="GZ47" s="34"/>
      <c r="HA47" s="34"/>
      <c r="HB47" s="33">
        <f>ROUND($I$47/12,0)</f>
        <v>1</v>
      </c>
      <c r="HC47" s="33">
        <f>ROUND(HB47*($J$47/$I$47),0)</f>
        <v>0</v>
      </c>
      <c r="HD47" s="33"/>
      <c r="HE47" s="24"/>
      <c r="HF47" s="34">
        <f>ROUND(HB47*$H$47,2)</f>
        <v>105889.52</v>
      </c>
      <c r="HG47" s="34"/>
      <c r="HH47" s="34"/>
      <c r="HI47" s="33"/>
      <c r="HJ47" s="33">
        <f>ROUND(HI47*($N$47/$M$47),0)</f>
        <v>0</v>
      </c>
      <c r="HK47" s="33"/>
      <c r="HL47" s="24"/>
      <c r="HM47" s="34">
        <f>ROUND(HI47*$H$47,2)</f>
        <v>0</v>
      </c>
      <c r="HN47" s="34"/>
      <c r="HO47" s="34"/>
      <c r="HP47" s="33">
        <f t="shared" si="606"/>
        <v>1</v>
      </c>
      <c r="HQ47" s="33">
        <f t="shared" si="607"/>
        <v>0</v>
      </c>
      <c r="HR47" s="33"/>
      <c r="HS47" s="24"/>
      <c r="HT47" s="34">
        <f t="shared" si="608"/>
        <v>105889.52</v>
      </c>
      <c r="HU47" s="34"/>
      <c r="HV47" s="34"/>
      <c r="HW47" s="33"/>
      <c r="HX47" s="33">
        <f>ROUND(HW47*($J$47/$I$47),0)</f>
        <v>0</v>
      </c>
      <c r="HY47" s="33"/>
      <c r="HZ47" s="24"/>
      <c r="IA47" s="34">
        <f>ROUND(HW47*$H$47,2)</f>
        <v>0</v>
      </c>
      <c r="IB47" s="34"/>
      <c r="IC47" s="34"/>
      <c r="ID47" s="33"/>
      <c r="IE47" s="33">
        <f>ROUND(ID47*($N$47/$M$47),0)</f>
        <v>0</v>
      </c>
      <c r="IF47" s="33"/>
      <c r="IG47" s="24"/>
      <c r="IH47" s="34">
        <f>ROUND(ID47*$H$47,2)</f>
        <v>0</v>
      </c>
      <c r="II47" s="34"/>
      <c r="IJ47" s="34"/>
      <c r="IK47" s="33">
        <f t="shared" si="609"/>
        <v>0</v>
      </c>
      <c r="IL47" s="33">
        <f t="shared" si="610"/>
        <v>0</v>
      </c>
      <c r="IM47" s="33"/>
      <c r="IN47" s="24"/>
      <c r="IO47" s="34">
        <f t="shared" si="611"/>
        <v>0</v>
      </c>
      <c r="IP47" s="34"/>
      <c r="IQ47" s="34"/>
      <c r="IR47" s="33"/>
      <c r="IS47" s="33">
        <f>ROUND(IR47*($J$47/$I$47),0)</f>
        <v>0</v>
      </c>
      <c r="IT47" s="33"/>
      <c r="IU47" s="24"/>
      <c r="IV47" s="34">
        <f>ROUND(IR47*$H$47,2)</f>
        <v>0</v>
      </c>
      <c r="IW47" s="34"/>
      <c r="IX47" s="34"/>
      <c r="IY47" s="33"/>
      <c r="IZ47" s="33">
        <f>ROUND(IY47*($N$47/$M$47),0)</f>
        <v>0</v>
      </c>
      <c r="JA47" s="33"/>
      <c r="JB47" s="24"/>
      <c r="JC47" s="34">
        <f>ROUND(IY47*$H$47,2)</f>
        <v>0</v>
      </c>
      <c r="JD47" s="33">
        <f t="shared" si="612"/>
        <v>0</v>
      </c>
      <c r="JE47" s="33">
        <f t="shared" si="613"/>
        <v>0</v>
      </c>
      <c r="JF47" s="33"/>
      <c r="JG47" s="24"/>
      <c r="JH47" s="34">
        <f t="shared" si="614"/>
        <v>0</v>
      </c>
      <c r="JI47" s="33">
        <f>U47+AP47+BK47+CF47+DA47+DV47+EQ47+FL47+GG47+HB47+HW47+IR47</f>
        <v>10</v>
      </c>
      <c r="JJ47" s="33">
        <f>V47+AQ47+BL47+CG47+DB47+DW47+ER47+FM47+GH47+HC47+HX47+IS47</f>
        <v>0</v>
      </c>
      <c r="JK47" s="33"/>
      <c r="JL47" s="34">
        <f>Y47+AT47+BO47+CJ47+DE47+DZ47+EU47+FP47+GK47+HF47+IA47+IV47</f>
        <v>1058895.2</v>
      </c>
      <c r="JM47" s="33">
        <f t="shared" si="615"/>
        <v>7</v>
      </c>
      <c r="JN47" s="33">
        <f t="shared" si="616"/>
        <v>0</v>
      </c>
      <c r="JO47" s="33"/>
      <c r="JP47" s="34">
        <f t="shared" si="617"/>
        <v>741226.64</v>
      </c>
      <c r="JQ47" s="33">
        <f t="shared" si="618"/>
        <v>17</v>
      </c>
      <c r="JR47" s="33">
        <f t="shared" si="619"/>
        <v>0</v>
      </c>
      <c r="JS47" s="24"/>
      <c r="JT47" s="34">
        <f t="shared" si="620"/>
        <v>1800121.8399999999</v>
      </c>
      <c r="JV47" s="73">
        <f t="shared" si="489"/>
        <v>0</v>
      </c>
      <c r="JW47" s="73">
        <f t="shared" si="490"/>
        <v>0</v>
      </c>
      <c r="JX47" s="73">
        <f t="shared" si="491"/>
        <v>0</v>
      </c>
      <c r="JY47" s="80">
        <f t="shared" si="492"/>
        <v>0</v>
      </c>
      <c r="JZ47" s="73">
        <f t="shared" si="493"/>
        <v>0</v>
      </c>
      <c r="KA47" s="73">
        <f t="shared" si="494"/>
        <v>0</v>
      </c>
      <c r="KB47" s="73">
        <f t="shared" si="495"/>
        <v>0</v>
      </c>
      <c r="KC47" s="73">
        <f t="shared" si="496"/>
        <v>0</v>
      </c>
      <c r="KD47" s="73">
        <f t="shared" si="497"/>
        <v>0</v>
      </c>
      <c r="KE47" s="73">
        <f t="shared" si="498"/>
        <v>0</v>
      </c>
      <c r="KF47" s="73">
        <f t="shared" si="499"/>
        <v>0</v>
      </c>
      <c r="KG47" s="73">
        <f t="shared" si="500"/>
        <v>0</v>
      </c>
    </row>
    <row r="48" spans="1:293" s="22" customFormat="1" ht="20.25" hidden="1" customHeight="1">
      <c r="A48" s="25">
        <v>110013</v>
      </c>
      <c r="B48" s="25" t="s">
        <v>155</v>
      </c>
      <c r="C48" s="25"/>
      <c r="D48" s="25"/>
      <c r="E48" s="37" t="s">
        <v>148</v>
      </c>
      <c r="F48" s="47"/>
      <c r="G48" s="53"/>
      <c r="H48" s="37"/>
      <c r="I48" s="89">
        <f>I49</f>
        <v>3</v>
      </c>
      <c r="J48" s="89">
        <f>J49</f>
        <v>0</v>
      </c>
      <c r="K48" s="90"/>
      <c r="L48" s="91">
        <f>L49</f>
        <v>412643.88</v>
      </c>
      <c r="M48" s="89">
        <f>M49</f>
        <v>5</v>
      </c>
      <c r="N48" s="36">
        <f>N49</f>
        <v>0</v>
      </c>
      <c r="O48" s="25"/>
      <c r="P48" s="37">
        <f>P49</f>
        <v>687739.8</v>
      </c>
      <c r="Q48" s="36">
        <f>Q49</f>
        <v>8</v>
      </c>
      <c r="R48" s="36">
        <f>R49</f>
        <v>0</v>
      </c>
      <c r="S48" s="25"/>
      <c r="T48" s="37">
        <f>T49</f>
        <v>1100383.6800000002</v>
      </c>
      <c r="U48" s="36">
        <f>U49</f>
        <v>1</v>
      </c>
      <c r="V48" s="36">
        <f>V49</f>
        <v>0</v>
      </c>
      <c r="W48" s="36"/>
      <c r="X48" s="25"/>
      <c r="Y48" s="37">
        <f>Y49</f>
        <v>137547.96</v>
      </c>
      <c r="Z48" s="37"/>
      <c r="AA48" s="37"/>
      <c r="AB48" s="36">
        <f>AB49</f>
        <v>1</v>
      </c>
      <c r="AC48" s="36">
        <f>AC49</f>
        <v>0</v>
      </c>
      <c r="AD48" s="36"/>
      <c r="AE48" s="25"/>
      <c r="AF48" s="37">
        <f>AF49</f>
        <v>137547.96</v>
      </c>
      <c r="AG48" s="37"/>
      <c r="AH48" s="37"/>
      <c r="AI48" s="36">
        <f>AI49</f>
        <v>2</v>
      </c>
      <c r="AJ48" s="36">
        <f>AJ49</f>
        <v>0</v>
      </c>
      <c r="AK48" s="36"/>
      <c r="AL48" s="25"/>
      <c r="AM48" s="37">
        <f>AM49</f>
        <v>275095.92</v>
      </c>
      <c r="AN48" s="37"/>
      <c r="AO48" s="37"/>
      <c r="AP48" s="36">
        <f>AP49</f>
        <v>1</v>
      </c>
      <c r="AQ48" s="36">
        <f>AQ49</f>
        <v>0</v>
      </c>
      <c r="AR48" s="36"/>
      <c r="AS48" s="25"/>
      <c r="AT48" s="37">
        <f>AT49</f>
        <v>137547.96</v>
      </c>
      <c r="AU48" s="37"/>
      <c r="AV48" s="37"/>
      <c r="AW48" s="36">
        <f>AW49</f>
        <v>1</v>
      </c>
      <c r="AX48" s="36">
        <f>AX49</f>
        <v>0</v>
      </c>
      <c r="AY48" s="36"/>
      <c r="AZ48" s="25"/>
      <c r="BA48" s="37">
        <f>BA49</f>
        <v>137547.96</v>
      </c>
      <c r="BB48" s="37"/>
      <c r="BC48" s="37"/>
      <c r="BD48" s="36">
        <f>BD49</f>
        <v>2</v>
      </c>
      <c r="BE48" s="36">
        <f>BE49</f>
        <v>0</v>
      </c>
      <c r="BF48" s="36"/>
      <c r="BG48" s="25"/>
      <c r="BH48" s="37">
        <f>BH49</f>
        <v>275095.92</v>
      </c>
      <c r="BI48" s="37"/>
      <c r="BJ48" s="37"/>
      <c r="BK48" s="36">
        <f>BK49</f>
        <v>1</v>
      </c>
      <c r="BL48" s="36">
        <f>BL49</f>
        <v>0</v>
      </c>
      <c r="BM48" s="36"/>
      <c r="BN48" s="25"/>
      <c r="BO48" s="37">
        <f>BO49</f>
        <v>137547.96</v>
      </c>
      <c r="BP48" s="37"/>
      <c r="BQ48" s="37"/>
      <c r="BR48" s="36">
        <f>BR49</f>
        <v>1</v>
      </c>
      <c r="BS48" s="36">
        <f>BS49</f>
        <v>0</v>
      </c>
      <c r="BT48" s="36"/>
      <c r="BU48" s="25"/>
      <c r="BV48" s="37">
        <f>BV49</f>
        <v>137547.96</v>
      </c>
      <c r="BW48" s="37"/>
      <c r="BX48" s="37"/>
      <c r="BY48" s="36">
        <f>BY49</f>
        <v>2</v>
      </c>
      <c r="BZ48" s="36">
        <f>BZ49</f>
        <v>0</v>
      </c>
      <c r="CA48" s="36"/>
      <c r="CB48" s="25"/>
      <c r="CC48" s="37">
        <f>CC49</f>
        <v>275095.92</v>
      </c>
      <c r="CD48" s="37"/>
      <c r="CE48" s="37"/>
      <c r="CF48" s="36">
        <f>CF49</f>
        <v>0</v>
      </c>
      <c r="CG48" s="36">
        <f>CG49</f>
        <v>0</v>
      </c>
      <c r="CH48" s="36"/>
      <c r="CI48" s="25"/>
      <c r="CJ48" s="37">
        <f>CJ49</f>
        <v>0</v>
      </c>
      <c r="CK48" s="37"/>
      <c r="CL48" s="37"/>
      <c r="CM48" s="36">
        <f>CM49</f>
        <v>1</v>
      </c>
      <c r="CN48" s="36">
        <f>CN49</f>
        <v>0</v>
      </c>
      <c r="CO48" s="36"/>
      <c r="CP48" s="25"/>
      <c r="CQ48" s="37">
        <f>CQ49</f>
        <v>137547.96</v>
      </c>
      <c r="CR48" s="37"/>
      <c r="CS48" s="37"/>
      <c r="CT48" s="36">
        <f>CT49</f>
        <v>1</v>
      </c>
      <c r="CU48" s="36">
        <f>CU49</f>
        <v>0</v>
      </c>
      <c r="CV48" s="36"/>
      <c r="CW48" s="25"/>
      <c r="CX48" s="37">
        <f>CX49</f>
        <v>137547.96</v>
      </c>
      <c r="CY48" s="37"/>
      <c r="CZ48" s="37"/>
      <c r="DA48" s="36">
        <f>DA49</f>
        <v>0</v>
      </c>
      <c r="DB48" s="36">
        <f>DB49</f>
        <v>0</v>
      </c>
      <c r="DC48" s="36"/>
      <c r="DD48" s="25"/>
      <c r="DE48" s="37">
        <f>DE49</f>
        <v>0</v>
      </c>
      <c r="DF48" s="37"/>
      <c r="DG48" s="37"/>
      <c r="DH48" s="36">
        <f>DH49</f>
        <v>1</v>
      </c>
      <c r="DI48" s="36">
        <f>DI49</f>
        <v>0</v>
      </c>
      <c r="DJ48" s="36"/>
      <c r="DK48" s="25"/>
      <c r="DL48" s="37">
        <f>DL49</f>
        <v>137547.96</v>
      </c>
      <c r="DM48" s="37"/>
      <c r="DN48" s="37"/>
      <c r="DO48" s="36">
        <f>DO49</f>
        <v>1</v>
      </c>
      <c r="DP48" s="36">
        <f>DP49</f>
        <v>0</v>
      </c>
      <c r="DQ48" s="36"/>
      <c r="DR48" s="25"/>
      <c r="DS48" s="37">
        <f>DS49</f>
        <v>137547.96</v>
      </c>
      <c r="DT48" s="37"/>
      <c r="DU48" s="37"/>
      <c r="DV48" s="36">
        <f>DV49</f>
        <v>0</v>
      </c>
      <c r="DW48" s="36">
        <f>DW49</f>
        <v>0</v>
      </c>
      <c r="DX48" s="36"/>
      <c r="DY48" s="25"/>
      <c r="DZ48" s="37">
        <f>DZ49</f>
        <v>0</v>
      </c>
      <c r="EA48" s="37"/>
      <c r="EB48" s="37"/>
      <c r="EC48" s="36">
        <f>EC49</f>
        <v>0</v>
      </c>
      <c r="ED48" s="36">
        <f>ED49</f>
        <v>0</v>
      </c>
      <c r="EE48" s="36"/>
      <c r="EF48" s="25"/>
      <c r="EG48" s="37">
        <f>EG49</f>
        <v>0</v>
      </c>
      <c r="EH48" s="37"/>
      <c r="EI48" s="37"/>
      <c r="EJ48" s="36">
        <f>EJ49</f>
        <v>0</v>
      </c>
      <c r="EK48" s="36">
        <f>EK49</f>
        <v>0</v>
      </c>
      <c r="EL48" s="36"/>
      <c r="EM48" s="25"/>
      <c r="EN48" s="37">
        <f>EN49</f>
        <v>0</v>
      </c>
      <c r="EO48" s="37"/>
      <c r="EP48" s="37"/>
      <c r="EQ48" s="36">
        <f>EQ49</f>
        <v>0</v>
      </c>
      <c r="ER48" s="36">
        <f>ER49</f>
        <v>0</v>
      </c>
      <c r="ES48" s="36"/>
      <c r="ET48" s="25"/>
      <c r="EU48" s="37">
        <f>EU49</f>
        <v>0</v>
      </c>
      <c r="EV48" s="37"/>
      <c r="EW48" s="37"/>
      <c r="EX48" s="36">
        <f>EX49</f>
        <v>0</v>
      </c>
      <c r="EY48" s="36">
        <f>EY49</f>
        <v>0</v>
      </c>
      <c r="EZ48" s="36"/>
      <c r="FA48" s="25"/>
      <c r="FB48" s="37">
        <f>FB49</f>
        <v>0</v>
      </c>
      <c r="FC48" s="37"/>
      <c r="FD48" s="37"/>
      <c r="FE48" s="36">
        <f>FE49</f>
        <v>0</v>
      </c>
      <c r="FF48" s="36">
        <f>FF49</f>
        <v>0</v>
      </c>
      <c r="FG48" s="36"/>
      <c r="FH48" s="25"/>
      <c r="FI48" s="37">
        <f>FI49</f>
        <v>0</v>
      </c>
      <c r="FJ48" s="37"/>
      <c r="FK48" s="37"/>
      <c r="FL48" s="36">
        <f>FL49</f>
        <v>0</v>
      </c>
      <c r="FM48" s="36">
        <f>FM49</f>
        <v>0</v>
      </c>
      <c r="FN48" s="36"/>
      <c r="FO48" s="25"/>
      <c r="FP48" s="37">
        <f>FP49</f>
        <v>0</v>
      </c>
      <c r="FQ48" s="37"/>
      <c r="FR48" s="37"/>
      <c r="FS48" s="36">
        <f>FS49</f>
        <v>0</v>
      </c>
      <c r="FT48" s="36">
        <f>FT49</f>
        <v>0</v>
      </c>
      <c r="FU48" s="36"/>
      <c r="FV48" s="25"/>
      <c r="FW48" s="37">
        <f>FW49</f>
        <v>0</v>
      </c>
      <c r="FX48" s="37"/>
      <c r="FY48" s="37"/>
      <c r="FZ48" s="36">
        <f>FZ49</f>
        <v>0</v>
      </c>
      <c r="GA48" s="36">
        <f>GA49</f>
        <v>0</v>
      </c>
      <c r="GB48" s="36"/>
      <c r="GC48" s="25"/>
      <c r="GD48" s="37">
        <f>GD49</f>
        <v>0</v>
      </c>
      <c r="GE48" s="37"/>
      <c r="GF48" s="37"/>
      <c r="GG48" s="36">
        <f>GG49</f>
        <v>0</v>
      </c>
      <c r="GH48" s="36">
        <f>GH49</f>
        <v>0</v>
      </c>
      <c r="GI48" s="36"/>
      <c r="GJ48" s="25"/>
      <c r="GK48" s="37">
        <f>GK49</f>
        <v>0</v>
      </c>
      <c r="GL48" s="37"/>
      <c r="GM48" s="37"/>
      <c r="GN48" s="36">
        <f>GN49</f>
        <v>0</v>
      </c>
      <c r="GO48" s="36">
        <f>GO49</f>
        <v>0</v>
      </c>
      <c r="GP48" s="36"/>
      <c r="GQ48" s="25"/>
      <c r="GR48" s="37">
        <f>GR49</f>
        <v>0</v>
      </c>
      <c r="GS48" s="37"/>
      <c r="GT48" s="37"/>
      <c r="GU48" s="36">
        <f>GU49</f>
        <v>0</v>
      </c>
      <c r="GV48" s="36">
        <f>GV49</f>
        <v>0</v>
      </c>
      <c r="GW48" s="36"/>
      <c r="GX48" s="25"/>
      <c r="GY48" s="37">
        <f>GY49</f>
        <v>0</v>
      </c>
      <c r="GZ48" s="37"/>
      <c r="HA48" s="37"/>
      <c r="HB48" s="36">
        <f>HB49</f>
        <v>0</v>
      </c>
      <c r="HC48" s="36">
        <f>HC49</f>
        <v>0</v>
      </c>
      <c r="HD48" s="36"/>
      <c r="HE48" s="25"/>
      <c r="HF48" s="37">
        <f>HF49</f>
        <v>0</v>
      </c>
      <c r="HG48" s="37"/>
      <c r="HH48" s="37"/>
      <c r="HI48" s="36">
        <f>HI49</f>
        <v>0</v>
      </c>
      <c r="HJ48" s="36">
        <f>HJ49</f>
        <v>0</v>
      </c>
      <c r="HK48" s="36"/>
      <c r="HL48" s="25"/>
      <c r="HM48" s="37">
        <f>HM49</f>
        <v>0</v>
      </c>
      <c r="HN48" s="37"/>
      <c r="HO48" s="37"/>
      <c r="HP48" s="36">
        <f>HP49</f>
        <v>0</v>
      </c>
      <c r="HQ48" s="36">
        <f>HQ49</f>
        <v>0</v>
      </c>
      <c r="HR48" s="36"/>
      <c r="HS48" s="25"/>
      <c r="HT48" s="37">
        <f>HT49</f>
        <v>0</v>
      </c>
      <c r="HU48" s="37"/>
      <c r="HV48" s="37"/>
      <c r="HW48" s="36">
        <f>HW49</f>
        <v>0</v>
      </c>
      <c r="HX48" s="36">
        <f>HX49</f>
        <v>0</v>
      </c>
      <c r="HY48" s="36"/>
      <c r="HZ48" s="25"/>
      <c r="IA48" s="37">
        <f>IA49</f>
        <v>0</v>
      </c>
      <c r="IB48" s="37"/>
      <c r="IC48" s="37"/>
      <c r="ID48" s="36">
        <f>ID49</f>
        <v>0</v>
      </c>
      <c r="IE48" s="36">
        <f>IE49</f>
        <v>0</v>
      </c>
      <c r="IF48" s="36"/>
      <c r="IG48" s="25"/>
      <c r="IH48" s="37">
        <f>IH49</f>
        <v>0</v>
      </c>
      <c r="II48" s="37"/>
      <c r="IJ48" s="37"/>
      <c r="IK48" s="36">
        <f>IK49</f>
        <v>0</v>
      </c>
      <c r="IL48" s="36">
        <f>IL49</f>
        <v>0</v>
      </c>
      <c r="IM48" s="36"/>
      <c r="IN48" s="25"/>
      <c r="IO48" s="37">
        <f>IO49</f>
        <v>0</v>
      </c>
      <c r="IP48" s="37"/>
      <c r="IQ48" s="37"/>
      <c r="IR48" s="36">
        <f>IR49</f>
        <v>0</v>
      </c>
      <c r="IS48" s="36">
        <f>IS49</f>
        <v>0</v>
      </c>
      <c r="IT48" s="36"/>
      <c r="IU48" s="25"/>
      <c r="IV48" s="37">
        <f>IV49</f>
        <v>0</v>
      </c>
      <c r="IW48" s="37"/>
      <c r="IX48" s="37"/>
      <c r="IY48" s="36">
        <f>IY49</f>
        <v>0</v>
      </c>
      <c r="IZ48" s="36">
        <f>IZ49</f>
        <v>0</v>
      </c>
      <c r="JA48" s="36"/>
      <c r="JB48" s="25"/>
      <c r="JC48" s="37">
        <f>JC49</f>
        <v>0</v>
      </c>
      <c r="JD48" s="36">
        <f>JD49</f>
        <v>0</v>
      </c>
      <c r="JE48" s="36">
        <f>JE49</f>
        <v>0</v>
      </c>
      <c r="JF48" s="36"/>
      <c r="JG48" s="25"/>
      <c r="JH48" s="37">
        <f>JH49</f>
        <v>0</v>
      </c>
      <c r="JI48" s="36">
        <f>JI49</f>
        <v>3</v>
      </c>
      <c r="JJ48" s="36">
        <f>JJ49</f>
        <v>0</v>
      </c>
      <c r="JK48" s="25"/>
      <c r="JL48" s="37">
        <f>JL49</f>
        <v>412643.88</v>
      </c>
      <c r="JM48" s="36">
        <f>JM49</f>
        <v>5</v>
      </c>
      <c r="JN48" s="36">
        <f>JN49</f>
        <v>0</v>
      </c>
      <c r="JO48" s="25"/>
      <c r="JP48" s="37">
        <f>JP49</f>
        <v>687739.79999999993</v>
      </c>
      <c r="JQ48" s="36">
        <f>JQ49</f>
        <v>8</v>
      </c>
      <c r="JR48" s="36">
        <f>JR49</f>
        <v>0</v>
      </c>
      <c r="JS48" s="25"/>
      <c r="JT48" s="37">
        <f>JT49</f>
        <v>1100383.68</v>
      </c>
      <c r="JV48" s="73">
        <f t="shared" si="489"/>
        <v>0</v>
      </c>
      <c r="JW48" s="73">
        <f t="shared" si="490"/>
        <v>0</v>
      </c>
      <c r="JX48" s="73">
        <f t="shared" si="491"/>
        <v>0</v>
      </c>
      <c r="JY48" s="80">
        <f t="shared" si="492"/>
        <v>0</v>
      </c>
      <c r="JZ48" s="73">
        <f t="shared" si="493"/>
        <v>0</v>
      </c>
      <c r="KA48" s="73">
        <f t="shared" si="494"/>
        <v>0</v>
      </c>
      <c r="KB48" s="73">
        <f t="shared" si="495"/>
        <v>0</v>
      </c>
      <c r="KC48" s="73">
        <f t="shared" si="496"/>
        <v>0</v>
      </c>
      <c r="KD48" s="73">
        <f t="shared" si="497"/>
        <v>0</v>
      </c>
      <c r="KE48" s="73">
        <f t="shared" si="498"/>
        <v>0</v>
      </c>
      <c r="KF48" s="73">
        <f t="shared" si="499"/>
        <v>0</v>
      </c>
      <c r="KG48" s="73">
        <f t="shared" si="500"/>
        <v>0</v>
      </c>
    </row>
    <row r="49" spans="1:293" ht="20.25" hidden="1" customHeight="1">
      <c r="A49" s="24">
        <v>110013</v>
      </c>
      <c r="B49" s="24" t="s">
        <v>155</v>
      </c>
      <c r="C49" s="24">
        <v>50</v>
      </c>
      <c r="D49" s="24" t="s">
        <v>147</v>
      </c>
      <c r="E49" s="34" t="s">
        <v>148</v>
      </c>
      <c r="F49" s="46" t="s">
        <v>149</v>
      </c>
      <c r="G49" s="52" t="s">
        <v>150</v>
      </c>
      <c r="H49" s="34">
        <v>137547.96</v>
      </c>
      <c r="I49" s="86">
        <v>3</v>
      </c>
      <c r="J49" s="86"/>
      <c r="K49" s="87"/>
      <c r="L49" s="88">
        <f t="shared" ref="L49" si="621">ROUND(H49*I49,2)</f>
        <v>412643.88</v>
      </c>
      <c r="M49" s="86">
        <v>5</v>
      </c>
      <c r="N49" s="33"/>
      <c r="O49" s="24"/>
      <c r="P49" s="34">
        <f>ROUND(H49*M49,2)</f>
        <v>687739.8</v>
      </c>
      <c r="Q49" s="33">
        <f>I49+M49</f>
        <v>8</v>
      </c>
      <c r="R49" s="33">
        <f>J49+N49</f>
        <v>0</v>
      </c>
      <c r="S49" s="24"/>
      <c r="T49" s="34">
        <f>L49+P49</f>
        <v>1100383.6800000002</v>
      </c>
      <c r="U49" s="33">
        <v>1</v>
      </c>
      <c r="V49" s="33">
        <f>ROUND(U49*($J$49/$I$49),0)</f>
        <v>0</v>
      </c>
      <c r="W49" s="33"/>
      <c r="X49" s="24"/>
      <c r="Y49" s="34">
        <f>ROUND(U49*$H$49,2)</f>
        <v>137547.96</v>
      </c>
      <c r="Z49" s="34"/>
      <c r="AA49" s="34"/>
      <c r="AB49" s="33">
        <v>1</v>
      </c>
      <c r="AC49" s="33">
        <f>ROUND(AB49*($N$49/$M$49),0)</f>
        <v>0</v>
      </c>
      <c r="AD49" s="33"/>
      <c r="AE49" s="24"/>
      <c r="AF49" s="34">
        <f>ROUND(AB49*$H$49,2)</f>
        <v>137547.96</v>
      </c>
      <c r="AG49" s="34"/>
      <c r="AH49" s="34"/>
      <c r="AI49" s="33">
        <f>U49+AB49</f>
        <v>2</v>
      </c>
      <c r="AJ49" s="33">
        <f>V49+AC49</f>
        <v>0</v>
      </c>
      <c r="AK49" s="33"/>
      <c r="AL49" s="24"/>
      <c r="AM49" s="34">
        <f>Y49+AF49</f>
        <v>275095.92</v>
      </c>
      <c r="AN49" s="34"/>
      <c r="AO49" s="34"/>
      <c r="AP49" s="33">
        <v>1</v>
      </c>
      <c r="AQ49" s="33">
        <f>ROUND(AP49*($J$49/$I$49),0)</f>
        <v>0</v>
      </c>
      <c r="AR49" s="33"/>
      <c r="AS49" s="24"/>
      <c r="AT49" s="34">
        <f>ROUND(AP49*$H$49,2)</f>
        <v>137547.96</v>
      </c>
      <c r="AU49" s="34"/>
      <c r="AV49" s="34"/>
      <c r="AW49" s="33">
        <v>1</v>
      </c>
      <c r="AX49" s="33">
        <f>ROUND(AW49*($N$49/$M$49),0)</f>
        <v>0</v>
      </c>
      <c r="AY49" s="33"/>
      <c r="AZ49" s="24"/>
      <c r="BA49" s="34">
        <f>ROUND(AW49*$H$49,2)</f>
        <v>137547.96</v>
      </c>
      <c r="BB49" s="34"/>
      <c r="BC49" s="34"/>
      <c r="BD49" s="33">
        <f t="shared" ref="BD49" si="622">AP49+AW49</f>
        <v>2</v>
      </c>
      <c r="BE49" s="33">
        <f t="shared" ref="BE49" si="623">AQ49+AX49</f>
        <v>0</v>
      </c>
      <c r="BF49" s="33"/>
      <c r="BG49" s="24"/>
      <c r="BH49" s="34">
        <f t="shared" ref="BH49" si="624">AT49+BA49</f>
        <v>275095.92</v>
      </c>
      <c r="BI49" s="34"/>
      <c r="BJ49" s="34"/>
      <c r="BK49" s="33">
        <v>1</v>
      </c>
      <c r="BL49" s="33">
        <f>ROUND(BK49*($J$49/$I$49),0)</f>
        <v>0</v>
      </c>
      <c r="BM49" s="33"/>
      <c r="BN49" s="24"/>
      <c r="BO49" s="34">
        <f>ROUND(BK49*$H$49,2)</f>
        <v>137547.96</v>
      </c>
      <c r="BP49" s="34"/>
      <c r="BQ49" s="34"/>
      <c r="BR49" s="33">
        <v>1</v>
      </c>
      <c r="BS49" s="33">
        <f>ROUND(BR49*($N$49/$M$49),0)</f>
        <v>0</v>
      </c>
      <c r="BT49" s="33"/>
      <c r="BU49" s="24"/>
      <c r="BV49" s="34">
        <f>ROUND(BR49*$H$49,2)</f>
        <v>137547.96</v>
      </c>
      <c r="BW49" s="34"/>
      <c r="BX49" s="34"/>
      <c r="BY49" s="33">
        <f t="shared" ref="BY49" si="625">BK49+BR49</f>
        <v>2</v>
      </c>
      <c r="BZ49" s="33">
        <f t="shared" ref="BZ49" si="626">BL49+BS49</f>
        <v>0</v>
      </c>
      <c r="CA49" s="33"/>
      <c r="CB49" s="24"/>
      <c r="CC49" s="34">
        <f t="shared" ref="CC49" si="627">BO49+BV49</f>
        <v>275095.92</v>
      </c>
      <c r="CD49" s="34"/>
      <c r="CE49" s="34"/>
      <c r="CF49" s="33"/>
      <c r="CG49" s="33">
        <f>ROUND(CF49*($J$49/$I$49),0)</f>
        <v>0</v>
      </c>
      <c r="CH49" s="33"/>
      <c r="CI49" s="24"/>
      <c r="CJ49" s="34">
        <f>ROUND(CF49*$H$49,2)</f>
        <v>0</v>
      </c>
      <c r="CK49" s="34"/>
      <c r="CL49" s="34"/>
      <c r="CM49" s="33">
        <v>1</v>
      </c>
      <c r="CN49" s="33">
        <f>ROUND(CM49*($N$49/$M$49),0)</f>
        <v>0</v>
      </c>
      <c r="CO49" s="33"/>
      <c r="CP49" s="24"/>
      <c r="CQ49" s="34">
        <f>ROUND(CM49*$H$49,2)</f>
        <v>137547.96</v>
      </c>
      <c r="CR49" s="34"/>
      <c r="CS49" s="34"/>
      <c r="CT49" s="33">
        <f t="shared" ref="CT49" si="628">CF49+CM49</f>
        <v>1</v>
      </c>
      <c r="CU49" s="33">
        <f t="shared" ref="CU49" si="629">CG49+CN49</f>
        <v>0</v>
      </c>
      <c r="CV49" s="33"/>
      <c r="CW49" s="24"/>
      <c r="CX49" s="34">
        <f t="shared" ref="CX49" si="630">CJ49+CQ49</f>
        <v>137547.96</v>
      </c>
      <c r="CY49" s="34"/>
      <c r="CZ49" s="34"/>
      <c r="DA49" s="33"/>
      <c r="DB49" s="33">
        <f>ROUND(DA49*($J$49/$I$49),0)</f>
        <v>0</v>
      </c>
      <c r="DC49" s="33"/>
      <c r="DD49" s="24"/>
      <c r="DE49" s="34">
        <f>ROUND(DA49*$H$49,2)</f>
        <v>0</v>
      </c>
      <c r="DF49" s="34"/>
      <c r="DG49" s="34"/>
      <c r="DH49" s="33">
        <v>1</v>
      </c>
      <c r="DI49" s="33">
        <f>ROUND(DH49*($N$49/$M$49),0)</f>
        <v>0</v>
      </c>
      <c r="DJ49" s="33"/>
      <c r="DK49" s="24"/>
      <c r="DL49" s="34">
        <f>ROUND(DH49*$H$49,2)</f>
        <v>137547.96</v>
      </c>
      <c r="DM49" s="34"/>
      <c r="DN49" s="34"/>
      <c r="DO49" s="33">
        <f t="shared" ref="DO49" si="631">DA49+DH49</f>
        <v>1</v>
      </c>
      <c r="DP49" s="33">
        <f t="shared" ref="DP49" si="632">DB49+DI49</f>
        <v>0</v>
      </c>
      <c r="DQ49" s="33"/>
      <c r="DR49" s="24"/>
      <c r="DS49" s="34">
        <f t="shared" ref="DS49" si="633">DE49+DL49</f>
        <v>137547.96</v>
      </c>
      <c r="DT49" s="34"/>
      <c r="DU49" s="34"/>
      <c r="DV49" s="33"/>
      <c r="DW49" s="33">
        <f>ROUND(DV49*($J$49/$I$49),0)</f>
        <v>0</v>
      </c>
      <c r="DX49" s="33"/>
      <c r="DY49" s="24"/>
      <c r="DZ49" s="34">
        <f>ROUND(DV49*$H$49,2)</f>
        <v>0</v>
      </c>
      <c r="EA49" s="34"/>
      <c r="EB49" s="34"/>
      <c r="EC49" s="33"/>
      <c r="ED49" s="33">
        <f>ROUND(EC49*($N$49/$M$49),0)</f>
        <v>0</v>
      </c>
      <c r="EE49" s="33"/>
      <c r="EF49" s="24"/>
      <c r="EG49" s="34">
        <f>ROUND(EC49*$H$49,2)</f>
        <v>0</v>
      </c>
      <c r="EH49" s="34"/>
      <c r="EI49" s="34"/>
      <c r="EJ49" s="33">
        <f t="shared" ref="EJ49" si="634">DV49+EC49</f>
        <v>0</v>
      </c>
      <c r="EK49" s="33">
        <f t="shared" ref="EK49" si="635">DW49+ED49</f>
        <v>0</v>
      </c>
      <c r="EL49" s="33"/>
      <c r="EM49" s="24"/>
      <c r="EN49" s="34">
        <f t="shared" ref="EN49" si="636">DZ49+EG49</f>
        <v>0</v>
      </c>
      <c r="EO49" s="34"/>
      <c r="EP49" s="34"/>
      <c r="EQ49" s="33"/>
      <c r="ER49" s="33">
        <f>ROUND(EQ49*($J$49/$I$49),0)</f>
        <v>0</v>
      </c>
      <c r="ES49" s="33"/>
      <c r="ET49" s="24"/>
      <c r="EU49" s="34">
        <f>ROUND(EQ49*$H$49,2)</f>
        <v>0</v>
      </c>
      <c r="EV49" s="34"/>
      <c r="EW49" s="34"/>
      <c r="EX49" s="33"/>
      <c r="EY49" s="33">
        <f>ROUND(EX49*($N$49/$M$49),0)</f>
        <v>0</v>
      </c>
      <c r="EZ49" s="33"/>
      <c r="FA49" s="24"/>
      <c r="FB49" s="34">
        <f>ROUND(EX49*$H$49,2)</f>
        <v>0</v>
      </c>
      <c r="FC49" s="34"/>
      <c r="FD49" s="34"/>
      <c r="FE49" s="33">
        <f t="shared" ref="FE49" si="637">EQ49+EX49</f>
        <v>0</v>
      </c>
      <c r="FF49" s="33">
        <f t="shared" ref="FF49" si="638">ER49+EY49</f>
        <v>0</v>
      </c>
      <c r="FG49" s="33"/>
      <c r="FH49" s="24"/>
      <c r="FI49" s="34">
        <f t="shared" ref="FI49" si="639">EU49+FB49</f>
        <v>0</v>
      </c>
      <c r="FJ49" s="34"/>
      <c r="FK49" s="34"/>
      <c r="FL49" s="33"/>
      <c r="FM49" s="33">
        <f>ROUND(FL49*($J$49/$I$49),0)</f>
        <v>0</v>
      </c>
      <c r="FN49" s="33"/>
      <c r="FO49" s="24"/>
      <c r="FP49" s="34">
        <f>ROUND(FL49*$H$49,2)</f>
        <v>0</v>
      </c>
      <c r="FQ49" s="34"/>
      <c r="FR49" s="34"/>
      <c r="FS49" s="33"/>
      <c r="FT49" s="33">
        <f>ROUND(FS49*($N$49/$M$49),0)</f>
        <v>0</v>
      </c>
      <c r="FU49" s="33"/>
      <c r="FV49" s="24"/>
      <c r="FW49" s="34">
        <f>ROUND(FS49*$H$49,2)</f>
        <v>0</v>
      </c>
      <c r="FX49" s="34"/>
      <c r="FY49" s="34"/>
      <c r="FZ49" s="33">
        <f t="shared" ref="FZ49" si="640">FL49+FS49</f>
        <v>0</v>
      </c>
      <c r="GA49" s="33">
        <f t="shared" ref="GA49" si="641">FM49+FT49</f>
        <v>0</v>
      </c>
      <c r="GB49" s="33"/>
      <c r="GC49" s="24"/>
      <c r="GD49" s="34">
        <f t="shared" ref="GD49" si="642">FP49+FW49</f>
        <v>0</v>
      </c>
      <c r="GE49" s="34"/>
      <c r="GF49" s="34"/>
      <c r="GG49" s="33"/>
      <c r="GH49" s="33">
        <f>ROUND(GG49*($J$49/$I$49),0)</f>
        <v>0</v>
      </c>
      <c r="GI49" s="33"/>
      <c r="GJ49" s="24"/>
      <c r="GK49" s="34">
        <f>ROUND(GG49*$H$49,2)</f>
        <v>0</v>
      </c>
      <c r="GL49" s="34"/>
      <c r="GM49" s="34"/>
      <c r="GN49" s="33"/>
      <c r="GO49" s="33">
        <f>ROUND(GN49*($N$49/$M$49),0)</f>
        <v>0</v>
      </c>
      <c r="GP49" s="33"/>
      <c r="GQ49" s="24"/>
      <c r="GR49" s="34">
        <f>ROUND(GN49*$H$49,2)</f>
        <v>0</v>
      </c>
      <c r="GS49" s="34"/>
      <c r="GT49" s="34"/>
      <c r="GU49" s="33">
        <f t="shared" ref="GU49" si="643">GG49+GN49</f>
        <v>0</v>
      </c>
      <c r="GV49" s="33">
        <f t="shared" ref="GV49" si="644">GH49+GO49</f>
        <v>0</v>
      </c>
      <c r="GW49" s="33"/>
      <c r="GX49" s="24"/>
      <c r="GY49" s="34">
        <f t="shared" ref="GY49" si="645">GK49+GR49</f>
        <v>0</v>
      </c>
      <c r="GZ49" s="34"/>
      <c r="HA49" s="34"/>
      <c r="HB49" s="33"/>
      <c r="HC49" s="33">
        <f>ROUND(HB49*($J$49/$I$49),0)</f>
        <v>0</v>
      </c>
      <c r="HD49" s="33"/>
      <c r="HE49" s="24"/>
      <c r="HF49" s="34">
        <f>ROUND(HB49*$H$49,2)</f>
        <v>0</v>
      </c>
      <c r="HG49" s="34"/>
      <c r="HH49" s="34"/>
      <c r="HI49" s="33"/>
      <c r="HJ49" s="33">
        <f>ROUND(HI49*($N$49/$M$49),0)</f>
        <v>0</v>
      </c>
      <c r="HK49" s="33"/>
      <c r="HL49" s="24"/>
      <c r="HM49" s="34">
        <f>ROUND(HI49*$H$49,2)</f>
        <v>0</v>
      </c>
      <c r="HN49" s="34"/>
      <c r="HO49" s="34"/>
      <c r="HP49" s="33">
        <f t="shared" ref="HP49" si="646">HB49+HI49</f>
        <v>0</v>
      </c>
      <c r="HQ49" s="33">
        <f t="shared" ref="HQ49" si="647">HC49+HJ49</f>
        <v>0</v>
      </c>
      <c r="HR49" s="33"/>
      <c r="HS49" s="24"/>
      <c r="HT49" s="34">
        <f t="shared" ref="HT49" si="648">HF49+HM49</f>
        <v>0</v>
      </c>
      <c r="HU49" s="34"/>
      <c r="HV49" s="34"/>
      <c r="HW49" s="33"/>
      <c r="HX49" s="33">
        <f>ROUND(HW49*($J$49/$I$49),0)</f>
        <v>0</v>
      </c>
      <c r="HY49" s="33"/>
      <c r="HZ49" s="24"/>
      <c r="IA49" s="34">
        <f>ROUND(HW49*$H$49,2)</f>
        <v>0</v>
      </c>
      <c r="IB49" s="34"/>
      <c r="IC49" s="34"/>
      <c r="ID49" s="33"/>
      <c r="IE49" s="33">
        <f>ROUND(ID49*($N$49/$M$49),0)</f>
        <v>0</v>
      </c>
      <c r="IF49" s="33"/>
      <c r="IG49" s="24"/>
      <c r="IH49" s="34">
        <f>ROUND(ID49*$H$49,2)</f>
        <v>0</v>
      </c>
      <c r="II49" s="34"/>
      <c r="IJ49" s="34"/>
      <c r="IK49" s="33">
        <f t="shared" ref="IK49" si="649">HW49+ID49</f>
        <v>0</v>
      </c>
      <c r="IL49" s="33">
        <f t="shared" ref="IL49" si="650">HX49+IE49</f>
        <v>0</v>
      </c>
      <c r="IM49" s="33"/>
      <c r="IN49" s="24"/>
      <c r="IO49" s="34">
        <f t="shared" ref="IO49" si="651">IA49+IH49</f>
        <v>0</v>
      </c>
      <c r="IP49" s="34"/>
      <c r="IQ49" s="34"/>
      <c r="IR49" s="33"/>
      <c r="IS49" s="33">
        <f>ROUND(IR49*($J$49/$I$49),0)</f>
        <v>0</v>
      </c>
      <c r="IT49" s="33"/>
      <c r="IU49" s="24"/>
      <c r="IV49" s="34">
        <f>ROUND(IR49*$H$49,2)</f>
        <v>0</v>
      </c>
      <c r="IW49" s="34"/>
      <c r="IX49" s="34"/>
      <c r="IY49" s="33"/>
      <c r="IZ49" s="33">
        <f>ROUND(IY49*($N$49/$M$49),0)</f>
        <v>0</v>
      </c>
      <c r="JA49" s="33"/>
      <c r="JB49" s="24"/>
      <c r="JC49" s="34">
        <f>ROUND(IY49*$H$49,2)</f>
        <v>0</v>
      </c>
      <c r="JD49" s="33">
        <f t="shared" ref="JD49" si="652">IR49+IY49</f>
        <v>0</v>
      </c>
      <c r="JE49" s="33">
        <f t="shared" ref="JE49" si="653">IS49+IZ49</f>
        <v>0</v>
      </c>
      <c r="JF49" s="33"/>
      <c r="JG49" s="24"/>
      <c r="JH49" s="34">
        <f t="shared" ref="JH49" si="654">IV49+JC49</f>
        <v>0</v>
      </c>
      <c r="JI49" s="33">
        <f>U49+AP49+BK49+CF49+DA49+DV49+EQ49+FL49+GG49+HB49+HW49+IR49</f>
        <v>3</v>
      </c>
      <c r="JJ49" s="33">
        <f>V49+AQ49+BL49+CG49+DB49+DW49+ER49+FM49+GH49+HC49+HX49+IS49</f>
        <v>0</v>
      </c>
      <c r="JK49" s="33"/>
      <c r="JL49" s="34">
        <f>Y49+AT49+BO49+CJ49+DE49+DZ49+EU49+FP49+GK49+HF49+IA49+IV49</f>
        <v>412643.88</v>
      </c>
      <c r="JM49" s="33">
        <f t="shared" ref="JM49" si="655">AB49+AW49+BR49+CM49+DH49+EC49+EX49+FS49+GN49+HI49+ID49+IY49</f>
        <v>5</v>
      </c>
      <c r="JN49" s="33">
        <f t="shared" ref="JN49" si="656">AC49+AX49+BS49+CN49+DI49+ED49+EY49+FT49+GO49+HJ49+IE49+IZ49</f>
        <v>0</v>
      </c>
      <c r="JO49" s="33"/>
      <c r="JP49" s="34">
        <f t="shared" ref="JP49" si="657">AF49+BA49+BV49+CQ49+DL49+EG49+FB49+FW49+GR49+HM49+IH49+JC49</f>
        <v>687739.79999999993</v>
      </c>
      <c r="JQ49" s="33">
        <f t="shared" ref="JQ49" si="658">JI49+JM49</f>
        <v>8</v>
      </c>
      <c r="JR49" s="33">
        <f t="shared" ref="JR49" si="659">JJ49+JN49</f>
        <v>0</v>
      </c>
      <c r="JS49" s="24"/>
      <c r="JT49" s="34">
        <f t="shared" ref="JT49" si="660">JL49+JP49</f>
        <v>1100383.68</v>
      </c>
      <c r="JV49" s="73">
        <f t="shared" si="489"/>
        <v>0</v>
      </c>
      <c r="JW49" s="73">
        <f t="shared" si="490"/>
        <v>0</v>
      </c>
      <c r="JX49" s="73">
        <f t="shared" si="491"/>
        <v>0</v>
      </c>
      <c r="JY49" s="80">
        <f t="shared" si="492"/>
        <v>0</v>
      </c>
      <c r="JZ49" s="73">
        <f t="shared" si="493"/>
        <v>0</v>
      </c>
      <c r="KA49" s="73">
        <f t="shared" si="494"/>
        <v>0</v>
      </c>
      <c r="KB49" s="73">
        <f t="shared" si="495"/>
        <v>0</v>
      </c>
      <c r="KC49" s="73">
        <f t="shared" si="496"/>
        <v>0</v>
      </c>
      <c r="KD49" s="73">
        <f t="shared" si="497"/>
        <v>0</v>
      </c>
      <c r="KE49" s="73">
        <f t="shared" si="498"/>
        <v>0</v>
      </c>
      <c r="KF49" s="73">
        <f t="shared" si="499"/>
        <v>0</v>
      </c>
      <c r="KG49" s="73">
        <f t="shared" si="500"/>
        <v>0</v>
      </c>
    </row>
    <row r="50" spans="1:293" s="22" customFormat="1" ht="20.25" hidden="1" customHeight="1">
      <c r="A50" s="25">
        <v>110013</v>
      </c>
      <c r="B50" s="25" t="s">
        <v>155</v>
      </c>
      <c r="C50" s="25"/>
      <c r="D50" s="25"/>
      <c r="E50" s="37" t="s">
        <v>63</v>
      </c>
      <c r="F50" s="47"/>
      <c r="G50" s="53"/>
      <c r="H50" s="37"/>
      <c r="I50" s="89">
        <f>SUM(I51:I52)</f>
        <v>29</v>
      </c>
      <c r="J50" s="89">
        <f>SUM(J51:J52)</f>
        <v>0</v>
      </c>
      <c r="K50" s="90"/>
      <c r="L50" s="91">
        <f>SUM(L51:L52)</f>
        <v>10166507.34</v>
      </c>
      <c r="M50" s="89">
        <f>SUM(M51:M52)</f>
        <v>34</v>
      </c>
      <c r="N50" s="36">
        <f>SUM(N51:N52)</f>
        <v>0</v>
      </c>
      <c r="O50" s="25"/>
      <c r="P50" s="37">
        <f>SUM(P51:P52)</f>
        <v>11804845.559999999</v>
      </c>
      <c r="Q50" s="36">
        <f>SUM(Q51:Q52)</f>
        <v>63</v>
      </c>
      <c r="R50" s="36">
        <f>SUM(R51:R52)</f>
        <v>0</v>
      </c>
      <c r="S50" s="25"/>
      <c r="T50" s="37">
        <f>SUM(T51:T52)</f>
        <v>21971352.899999999</v>
      </c>
      <c r="U50" s="36">
        <f>SUM(U51:U52)</f>
        <v>3</v>
      </c>
      <c r="V50" s="36">
        <f>SUM(V51:V52)</f>
        <v>0</v>
      </c>
      <c r="W50" s="36"/>
      <c r="X50" s="25"/>
      <c r="Y50" s="37">
        <f>SUM(Y51:Y52)</f>
        <v>1006722.4199999999</v>
      </c>
      <c r="Z50" s="37"/>
      <c r="AA50" s="37"/>
      <c r="AB50" s="36">
        <f>SUM(AB51:AB52)</f>
        <v>4</v>
      </c>
      <c r="AC50" s="36">
        <f>SUM(AC51:AC52)</f>
        <v>0</v>
      </c>
      <c r="AD50" s="36"/>
      <c r="AE50" s="25"/>
      <c r="AF50" s="37">
        <f>SUM(AF51:AF52)</f>
        <v>1381829.04</v>
      </c>
      <c r="AG50" s="37"/>
      <c r="AH50" s="37"/>
      <c r="AI50" s="36">
        <f>SUM(AI51:AI52)</f>
        <v>7</v>
      </c>
      <c r="AJ50" s="36">
        <f>SUM(AJ51:AJ52)</f>
        <v>0</v>
      </c>
      <c r="AK50" s="36"/>
      <c r="AL50" s="25"/>
      <c r="AM50" s="37">
        <f>SUM(AM51:AM52)</f>
        <v>2388551.46</v>
      </c>
      <c r="AN50" s="37"/>
      <c r="AO50" s="37"/>
      <c r="AP50" s="36">
        <f>SUM(AP51:AP52)</f>
        <v>3</v>
      </c>
      <c r="AQ50" s="36">
        <f>SUM(AQ51:AQ52)</f>
        <v>0</v>
      </c>
      <c r="AR50" s="36"/>
      <c r="AS50" s="25"/>
      <c r="AT50" s="37">
        <f>SUM(AT51:AT52)</f>
        <v>1006722.4199999999</v>
      </c>
      <c r="AU50" s="37"/>
      <c r="AV50" s="37"/>
      <c r="AW50" s="36">
        <f>SUM(AW51:AW52)</f>
        <v>4</v>
      </c>
      <c r="AX50" s="36">
        <f>SUM(AX51:AX52)</f>
        <v>0</v>
      </c>
      <c r="AY50" s="36"/>
      <c r="AZ50" s="25"/>
      <c r="BA50" s="37">
        <f>SUM(BA51:BA52)</f>
        <v>1381829.04</v>
      </c>
      <c r="BB50" s="37"/>
      <c r="BC50" s="37"/>
      <c r="BD50" s="36">
        <f>SUM(BD51:BD52)</f>
        <v>7</v>
      </c>
      <c r="BE50" s="36">
        <f>SUM(BE51:BE52)</f>
        <v>0</v>
      </c>
      <c r="BF50" s="36"/>
      <c r="BG50" s="25"/>
      <c r="BH50" s="37">
        <f>SUM(BH51:BH52)</f>
        <v>2388551.46</v>
      </c>
      <c r="BI50" s="37"/>
      <c r="BJ50" s="37"/>
      <c r="BK50" s="36">
        <f>SUM(BK51:BK52)</f>
        <v>3</v>
      </c>
      <c r="BL50" s="36">
        <f>SUM(BL51:BL52)</f>
        <v>0</v>
      </c>
      <c r="BM50" s="36"/>
      <c r="BN50" s="25"/>
      <c r="BO50" s="37">
        <f>SUM(BO51:BO52)</f>
        <v>1006722.4199999999</v>
      </c>
      <c r="BP50" s="37"/>
      <c r="BQ50" s="37"/>
      <c r="BR50" s="36">
        <f>SUM(BR51:BR52)</f>
        <v>3</v>
      </c>
      <c r="BS50" s="36">
        <f>SUM(BS51:BS52)</f>
        <v>0</v>
      </c>
      <c r="BT50" s="36"/>
      <c r="BU50" s="25"/>
      <c r="BV50" s="37">
        <f>SUM(BV51:BV52)</f>
        <v>1006722.4199999999</v>
      </c>
      <c r="BW50" s="37"/>
      <c r="BX50" s="37"/>
      <c r="BY50" s="36">
        <f>SUM(BY51:BY52)</f>
        <v>6</v>
      </c>
      <c r="BZ50" s="36">
        <f>SUM(BZ51:BZ52)</f>
        <v>0</v>
      </c>
      <c r="CA50" s="36"/>
      <c r="CB50" s="25"/>
      <c r="CC50" s="37">
        <f>SUM(CC51:CC52)</f>
        <v>2013444.8399999999</v>
      </c>
      <c r="CD50" s="37"/>
      <c r="CE50" s="37"/>
      <c r="CF50" s="36">
        <f>SUM(CF51:CF52)</f>
        <v>3</v>
      </c>
      <c r="CG50" s="36">
        <f>SUM(CG51:CG52)</f>
        <v>0</v>
      </c>
      <c r="CH50" s="36"/>
      <c r="CI50" s="25"/>
      <c r="CJ50" s="37">
        <f>SUM(CJ51:CJ52)</f>
        <v>1006722.4199999999</v>
      </c>
      <c r="CK50" s="37"/>
      <c r="CL50" s="37"/>
      <c r="CM50" s="36">
        <f>SUM(CM51:CM52)</f>
        <v>3</v>
      </c>
      <c r="CN50" s="36">
        <f>SUM(CN51:CN52)</f>
        <v>0</v>
      </c>
      <c r="CO50" s="36"/>
      <c r="CP50" s="25"/>
      <c r="CQ50" s="37">
        <f>SUM(CQ51:CQ52)</f>
        <v>1006722.4199999999</v>
      </c>
      <c r="CR50" s="37"/>
      <c r="CS50" s="37"/>
      <c r="CT50" s="36">
        <f>SUM(CT51:CT52)</f>
        <v>6</v>
      </c>
      <c r="CU50" s="36">
        <f>SUM(CU51:CU52)</f>
        <v>0</v>
      </c>
      <c r="CV50" s="36"/>
      <c r="CW50" s="25"/>
      <c r="CX50" s="37">
        <f>SUM(CX51:CX52)</f>
        <v>2013444.8399999999</v>
      </c>
      <c r="CY50" s="37"/>
      <c r="CZ50" s="37"/>
      <c r="DA50" s="36">
        <f>SUM(DA51:DA52)</f>
        <v>3</v>
      </c>
      <c r="DB50" s="36">
        <f>SUM(DB51:DB52)</f>
        <v>0</v>
      </c>
      <c r="DC50" s="36"/>
      <c r="DD50" s="25"/>
      <c r="DE50" s="37">
        <f>SUM(DE51:DE52)</f>
        <v>1006722.4199999999</v>
      </c>
      <c r="DF50" s="37"/>
      <c r="DG50" s="37"/>
      <c r="DH50" s="36">
        <f>SUM(DH51:DH52)</f>
        <v>3</v>
      </c>
      <c r="DI50" s="36">
        <f>SUM(DI51:DI52)</f>
        <v>0</v>
      </c>
      <c r="DJ50" s="36"/>
      <c r="DK50" s="25"/>
      <c r="DL50" s="37">
        <f>SUM(DL51:DL52)</f>
        <v>1006722.4199999999</v>
      </c>
      <c r="DM50" s="37"/>
      <c r="DN50" s="37"/>
      <c r="DO50" s="36">
        <f>SUM(DO51:DO52)</f>
        <v>6</v>
      </c>
      <c r="DP50" s="36">
        <f>SUM(DP51:DP52)</f>
        <v>0</v>
      </c>
      <c r="DQ50" s="36"/>
      <c r="DR50" s="25"/>
      <c r="DS50" s="37">
        <f>SUM(DS51:DS52)</f>
        <v>2013444.8399999999</v>
      </c>
      <c r="DT50" s="37"/>
      <c r="DU50" s="37"/>
      <c r="DV50" s="36">
        <f>SUM(DV51:DV52)</f>
        <v>3</v>
      </c>
      <c r="DW50" s="36">
        <f>SUM(DW51:DW52)</f>
        <v>0</v>
      </c>
      <c r="DX50" s="36"/>
      <c r="DY50" s="25"/>
      <c r="DZ50" s="37">
        <f>SUM(DZ51:DZ52)</f>
        <v>1006722.4199999999</v>
      </c>
      <c r="EA50" s="37"/>
      <c r="EB50" s="37"/>
      <c r="EC50" s="36">
        <f>SUM(EC51:EC52)</f>
        <v>3</v>
      </c>
      <c r="ED50" s="36">
        <f>SUM(ED51:ED52)</f>
        <v>0</v>
      </c>
      <c r="EE50" s="36"/>
      <c r="EF50" s="25"/>
      <c r="EG50" s="37">
        <f>SUM(EG51:EG52)</f>
        <v>1006722.4199999999</v>
      </c>
      <c r="EH50" s="37"/>
      <c r="EI50" s="37"/>
      <c r="EJ50" s="36">
        <f>SUM(EJ51:EJ52)</f>
        <v>6</v>
      </c>
      <c r="EK50" s="36">
        <f>SUM(EK51:EK52)</f>
        <v>0</v>
      </c>
      <c r="EL50" s="36"/>
      <c r="EM50" s="25"/>
      <c r="EN50" s="37">
        <f>SUM(EN51:EN52)</f>
        <v>2013444.8399999999</v>
      </c>
      <c r="EO50" s="37"/>
      <c r="EP50" s="37"/>
      <c r="EQ50" s="36">
        <f>SUM(EQ51:EQ52)</f>
        <v>2</v>
      </c>
      <c r="ER50" s="36">
        <f>SUM(ER51:ER52)</f>
        <v>0</v>
      </c>
      <c r="ES50" s="36"/>
      <c r="ET50" s="25"/>
      <c r="EU50" s="37">
        <f>SUM(EU51:EU52)</f>
        <v>750213.24</v>
      </c>
      <c r="EV50" s="37"/>
      <c r="EW50" s="37"/>
      <c r="EX50" s="36">
        <f>SUM(EX51:EX52)</f>
        <v>3</v>
      </c>
      <c r="EY50" s="36">
        <f>SUM(EY51:EY52)</f>
        <v>0</v>
      </c>
      <c r="EZ50" s="36"/>
      <c r="FA50" s="25"/>
      <c r="FB50" s="37">
        <f>SUM(FB51:FB52)</f>
        <v>1006722.4199999999</v>
      </c>
      <c r="FC50" s="37"/>
      <c r="FD50" s="37"/>
      <c r="FE50" s="36">
        <f>SUM(FE51:FE52)</f>
        <v>5</v>
      </c>
      <c r="FF50" s="36">
        <f>SUM(FF51:FF52)</f>
        <v>0</v>
      </c>
      <c r="FG50" s="36"/>
      <c r="FH50" s="25"/>
      <c r="FI50" s="37">
        <f>SUM(FI51:FI52)</f>
        <v>1756935.66</v>
      </c>
      <c r="FJ50" s="37"/>
      <c r="FK50" s="37"/>
      <c r="FL50" s="36">
        <f>SUM(FL51:FL52)</f>
        <v>2</v>
      </c>
      <c r="FM50" s="36">
        <f>SUM(FM51:FM52)</f>
        <v>0</v>
      </c>
      <c r="FN50" s="36"/>
      <c r="FO50" s="25"/>
      <c r="FP50" s="37">
        <f>SUM(FP51:FP52)</f>
        <v>750213.24</v>
      </c>
      <c r="FQ50" s="37"/>
      <c r="FR50" s="37"/>
      <c r="FS50" s="36">
        <f>SUM(FS51:FS52)</f>
        <v>3</v>
      </c>
      <c r="FT50" s="36">
        <f>SUM(FT51:FT52)</f>
        <v>0</v>
      </c>
      <c r="FU50" s="36"/>
      <c r="FV50" s="25"/>
      <c r="FW50" s="37">
        <f>SUM(FW51:FW52)</f>
        <v>1006722.4199999999</v>
      </c>
      <c r="FX50" s="37"/>
      <c r="FY50" s="37"/>
      <c r="FZ50" s="36">
        <f>SUM(FZ51:FZ52)</f>
        <v>5</v>
      </c>
      <c r="GA50" s="36">
        <f>SUM(GA51:GA52)</f>
        <v>0</v>
      </c>
      <c r="GB50" s="36"/>
      <c r="GC50" s="25"/>
      <c r="GD50" s="37">
        <f>SUM(GD51:GD52)</f>
        <v>1756935.66</v>
      </c>
      <c r="GE50" s="37"/>
      <c r="GF50" s="37"/>
      <c r="GG50" s="36">
        <f>SUM(GG51:GG52)</f>
        <v>2</v>
      </c>
      <c r="GH50" s="36">
        <f>SUM(GH51:GH52)</f>
        <v>0</v>
      </c>
      <c r="GI50" s="36"/>
      <c r="GJ50" s="25"/>
      <c r="GK50" s="37">
        <f>SUM(GK51:GK52)</f>
        <v>750213.24</v>
      </c>
      <c r="GL50" s="37"/>
      <c r="GM50" s="37"/>
      <c r="GN50" s="36">
        <f>SUM(GN51:GN52)</f>
        <v>2</v>
      </c>
      <c r="GO50" s="36">
        <f>SUM(GO51:GO52)</f>
        <v>0</v>
      </c>
      <c r="GP50" s="36"/>
      <c r="GQ50" s="25"/>
      <c r="GR50" s="37">
        <f>SUM(GR51:GR52)</f>
        <v>750213.24</v>
      </c>
      <c r="GS50" s="37"/>
      <c r="GT50" s="37"/>
      <c r="GU50" s="36">
        <f>SUM(GU51:GU52)</f>
        <v>4</v>
      </c>
      <c r="GV50" s="36">
        <f>SUM(GV51:GV52)</f>
        <v>0</v>
      </c>
      <c r="GW50" s="36"/>
      <c r="GX50" s="25"/>
      <c r="GY50" s="37">
        <f>SUM(GY51:GY52)</f>
        <v>1500426.48</v>
      </c>
      <c r="GZ50" s="37"/>
      <c r="HA50" s="37"/>
      <c r="HB50" s="36">
        <f>SUM(HB51:HB52)</f>
        <v>2</v>
      </c>
      <c r="HC50" s="36">
        <f>SUM(HC51:HC52)</f>
        <v>0</v>
      </c>
      <c r="HD50" s="36"/>
      <c r="HE50" s="25"/>
      <c r="HF50" s="37">
        <f>SUM(HF51:HF52)</f>
        <v>750213.24</v>
      </c>
      <c r="HG50" s="37"/>
      <c r="HH50" s="37"/>
      <c r="HI50" s="36">
        <f>SUM(HI51:HI52)</f>
        <v>2</v>
      </c>
      <c r="HJ50" s="36">
        <f>SUM(HJ51:HJ52)</f>
        <v>0</v>
      </c>
      <c r="HK50" s="36"/>
      <c r="HL50" s="25"/>
      <c r="HM50" s="37">
        <f>SUM(HM51:HM52)</f>
        <v>750213.24</v>
      </c>
      <c r="HN50" s="37"/>
      <c r="HO50" s="37"/>
      <c r="HP50" s="36">
        <f>SUM(HP51:HP52)</f>
        <v>4</v>
      </c>
      <c r="HQ50" s="36">
        <f>SUM(HQ51:HQ52)</f>
        <v>0</v>
      </c>
      <c r="HR50" s="36"/>
      <c r="HS50" s="25"/>
      <c r="HT50" s="37">
        <f>SUM(HT51:HT52)</f>
        <v>1500426.48</v>
      </c>
      <c r="HU50" s="37"/>
      <c r="HV50" s="37"/>
      <c r="HW50" s="36">
        <f>SUM(HW51:HW52)</f>
        <v>2</v>
      </c>
      <c r="HX50" s="36">
        <f>SUM(HX51:HX52)</f>
        <v>0</v>
      </c>
      <c r="HY50" s="36"/>
      <c r="HZ50" s="25"/>
      <c r="IA50" s="37">
        <f>SUM(IA51:IA52)</f>
        <v>750213.24</v>
      </c>
      <c r="IB50" s="37"/>
      <c r="IC50" s="37"/>
      <c r="ID50" s="36">
        <f>SUM(ID51:ID52)</f>
        <v>2</v>
      </c>
      <c r="IE50" s="36">
        <f>SUM(IE51:IE52)</f>
        <v>0</v>
      </c>
      <c r="IF50" s="36"/>
      <c r="IG50" s="25"/>
      <c r="IH50" s="37">
        <f>SUM(IH51:IH52)</f>
        <v>750213.24</v>
      </c>
      <c r="II50" s="37"/>
      <c r="IJ50" s="37"/>
      <c r="IK50" s="36">
        <f>SUM(IK51:IK52)</f>
        <v>4</v>
      </c>
      <c r="IL50" s="36">
        <f>SUM(IL51:IL52)</f>
        <v>0</v>
      </c>
      <c r="IM50" s="36"/>
      <c r="IN50" s="25"/>
      <c r="IO50" s="37">
        <f>SUM(IO51:IO52)</f>
        <v>1500426.48</v>
      </c>
      <c r="IP50" s="37"/>
      <c r="IQ50" s="37"/>
      <c r="IR50" s="36">
        <f>SUM(IR51:IR52)</f>
        <v>1</v>
      </c>
      <c r="IS50" s="36">
        <f>SUM(IS51:IS52)</f>
        <v>0</v>
      </c>
      <c r="IT50" s="36"/>
      <c r="IU50" s="25"/>
      <c r="IV50" s="37">
        <f>SUM(IV51:IV52)</f>
        <v>375106.62</v>
      </c>
      <c r="IW50" s="37"/>
      <c r="IX50" s="37"/>
      <c r="IY50" s="36">
        <f>SUM(IY51:IY52)</f>
        <v>2</v>
      </c>
      <c r="IZ50" s="36">
        <f>SUM(IZ51:IZ52)</f>
        <v>0</v>
      </c>
      <c r="JA50" s="36"/>
      <c r="JB50" s="25"/>
      <c r="JC50" s="37">
        <f>SUM(JC51:JC52)</f>
        <v>750213.24</v>
      </c>
      <c r="JD50" s="36">
        <f>SUM(JD51:JD52)</f>
        <v>3</v>
      </c>
      <c r="JE50" s="36">
        <f>SUM(JE51:JE52)</f>
        <v>0</v>
      </c>
      <c r="JF50" s="36"/>
      <c r="JG50" s="25"/>
      <c r="JH50" s="37">
        <f>SUM(JH51:JH52)</f>
        <v>1125319.8599999999</v>
      </c>
      <c r="JI50" s="36">
        <f>SUM(JI51:JI52)</f>
        <v>29</v>
      </c>
      <c r="JJ50" s="36">
        <f>SUM(JJ51:JJ52)</f>
        <v>0</v>
      </c>
      <c r="JK50" s="25"/>
      <c r="JL50" s="37">
        <f>SUM(JL51:JL52)</f>
        <v>10166507.340000002</v>
      </c>
      <c r="JM50" s="36">
        <f>SUM(JM51:JM52)</f>
        <v>34</v>
      </c>
      <c r="JN50" s="36">
        <f>SUM(JN51:JN52)</f>
        <v>0</v>
      </c>
      <c r="JO50" s="25"/>
      <c r="JP50" s="37">
        <f>SUM(JP51:JP52)</f>
        <v>11804845.560000001</v>
      </c>
      <c r="JQ50" s="36">
        <f>SUM(JQ51:JQ52)</f>
        <v>63</v>
      </c>
      <c r="JR50" s="36">
        <f>SUM(JR51:JR52)</f>
        <v>0</v>
      </c>
      <c r="JS50" s="25"/>
      <c r="JT50" s="37">
        <f>SUM(JT51:JT52)</f>
        <v>21971352.900000002</v>
      </c>
      <c r="JV50" s="73">
        <f t="shared" si="489"/>
        <v>0</v>
      </c>
      <c r="JW50" s="73">
        <f t="shared" si="490"/>
        <v>0</v>
      </c>
      <c r="JX50" s="73">
        <f t="shared" si="491"/>
        <v>0</v>
      </c>
      <c r="JY50" s="80">
        <f t="shared" si="492"/>
        <v>0</v>
      </c>
      <c r="JZ50" s="73">
        <f t="shared" si="493"/>
        <v>0</v>
      </c>
      <c r="KA50" s="73">
        <f t="shared" si="494"/>
        <v>0</v>
      </c>
      <c r="KB50" s="73">
        <f t="shared" si="495"/>
        <v>0</v>
      </c>
      <c r="KC50" s="73">
        <f t="shared" si="496"/>
        <v>0</v>
      </c>
      <c r="KD50" s="73">
        <f t="shared" si="497"/>
        <v>0</v>
      </c>
      <c r="KE50" s="73">
        <f t="shared" si="498"/>
        <v>0</v>
      </c>
      <c r="KF50" s="73">
        <f t="shared" si="499"/>
        <v>0</v>
      </c>
      <c r="KG50" s="73">
        <f t="shared" si="500"/>
        <v>0</v>
      </c>
    </row>
    <row r="51" spans="1:293" ht="20.25" hidden="1" customHeight="1">
      <c r="A51" s="24">
        <v>110013</v>
      </c>
      <c r="B51" s="24" t="s">
        <v>155</v>
      </c>
      <c r="C51" s="24">
        <v>18</v>
      </c>
      <c r="D51" s="24" t="s">
        <v>69</v>
      </c>
      <c r="E51" s="34" t="s">
        <v>63</v>
      </c>
      <c r="F51" s="46" t="s">
        <v>65</v>
      </c>
      <c r="G51" s="52" t="s">
        <v>73</v>
      </c>
      <c r="H51" s="34">
        <v>256509.18</v>
      </c>
      <c r="I51" s="86">
        <v>6</v>
      </c>
      <c r="J51" s="86"/>
      <c r="K51" s="87"/>
      <c r="L51" s="88">
        <f t="shared" ref="L51:L52" si="661">ROUND(H51*I51,2)</f>
        <v>1539055.08</v>
      </c>
      <c r="M51" s="86">
        <v>8</v>
      </c>
      <c r="N51" s="33"/>
      <c r="O51" s="24"/>
      <c r="P51" s="34">
        <f>ROUND(H51*M51,2)</f>
        <v>2052073.44</v>
      </c>
      <c r="Q51" s="33">
        <f>I51+M51</f>
        <v>14</v>
      </c>
      <c r="R51" s="33">
        <f>J51+N51</f>
        <v>0</v>
      </c>
      <c r="S51" s="24"/>
      <c r="T51" s="34">
        <f>L51+P51</f>
        <v>3591128.52</v>
      </c>
      <c r="U51" s="33">
        <v>1</v>
      </c>
      <c r="V51" s="33">
        <f>ROUND(U51*($J$51/$I$51),0)</f>
        <v>0</v>
      </c>
      <c r="W51" s="33"/>
      <c r="X51" s="24"/>
      <c r="Y51" s="34">
        <f>ROUND(U51*$H$51,2)</f>
        <v>256509.18</v>
      </c>
      <c r="Z51" s="34"/>
      <c r="AA51" s="34"/>
      <c r="AB51" s="33">
        <f>ROUND($M$51/12,0)</f>
        <v>1</v>
      </c>
      <c r="AC51" s="33">
        <f>ROUND(AB51*($N$51/$M$51),0)</f>
        <v>0</v>
      </c>
      <c r="AD51" s="33"/>
      <c r="AE51" s="24"/>
      <c r="AF51" s="34">
        <f>ROUND(AB51*$H$51,2)</f>
        <v>256509.18</v>
      </c>
      <c r="AG51" s="34"/>
      <c r="AH51" s="34"/>
      <c r="AI51" s="33">
        <f>U51+AB51</f>
        <v>2</v>
      </c>
      <c r="AJ51" s="33">
        <f>V51+AC51</f>
        <v>0</v>
      </c>
      <c r="AK51" s="33"/>
      <c r="AL51" s="24"/>
      <c r="AM51" s="34">
        <f>Y51+AF51</f>
        <v>513018.36</v>
      </c>
      <c r="AN51" s="34"/>
      <c r="AO51" s="34"/>
      <c r="AP51" s="33">
        <v>1</v>
      </c>
      <c r="AQ51" s="33">
        <f>ROUND(AP51*($J$51/$I$51),0)</f>
        <v>0</v>
      </c>
      <c r="AR51" s="33"/>
      <c r="AS51" s="24"/>
      <c r="AT51" s="34">
        <f>ROUND(AP51*$H$51,2)</f>
        <v>256509.18</v>
      </c>
      <c r="AU51" s="34"/>
      <c r="AV51" s="34"/>
      <c r="AW51" s="33">
        <f>ROUND($M$51/12,0)</f>
        <v>1</v>
      </c>
      <c r="AX51" s="33">
        <f>ROUND(AW51*($N$51/$M$51),0)</f>
        <v>0</v>
      </c>
      <c r="AY51" s="33"/>
      <c r="AZ51" s="24"/>
      <c r="BA51" s="34">
        <f>ROUND(AW51*$H$51,2)</f>
        <v>256509.18</v>
      </c>
      <c r="BB51" s="34"/>
      <c r="BC51" s="34"/>
      <c r="BD51" s="33">
        <f t="shared" ref="BD51:BD52" si="662">AP51+AW51</f>
        <v>2</v>
      </c>
      <c r="BE51" s="33">
        <f t="shared" ref="BE51:BE52" si="663">AQ51+AX51</f>
        <v>0</v>
      </c>
      <c r="BF51" s="33"/>
      <c r="BG51" s="24"/>
      <c r="BH51" s="34">
        <f t="shared" ref="BH51:BH52" si="664">AT51+BA51</f>
        <v>513018.36</v>
      </c>
      <c r="BI51" s="34"/>
      <c r="BJ51" s="34"/>
      <c r="BK51" s="33">
        <v>1</v>
      </c>
      <c r="BL51" s="33">
        <f>ROUND(BK51*($J$51/$I$51),0)</f>
        <v>0</v>
      </c>
      <c r="BM51" s="33"/>
      <c r="BN51" s="24"/>
      <c r="BO51" s="34">
        <f>ROUND(BK51*$H$51,2)</f>
        <v>256509.18</v>
      </c>
      <c r="BP51" s="34"/>
      <c r="BQ51" s="34"/>
      <c r="BR51" s="33">
        <f>ROUND($M$51/12,0)</f>
        <v>1</v>
      </c>
      <c r="BS51" s="33">
        <f>ROUND(BR51*($N$51/$M$51),0)</f>
        <v>0</v>
      </c>
      <c r="BT51" s="33"/>
      <c r="BU51" s="24"/>
      <c r="BV51" s="34">
        <f>ROUND(BR51*$H$51,2)</f>
        <v>256509.18</v>
      </c>
      <c r="BW51" s="34"/>
      <c r="BX51" s="34"/>
      <c r="BY51" s="33">
        <f t="shared" ref="BY51:BY52" si="665">BK51+BR51</f>
        <v>2</v>
      </c>
      <c r="BZ51" s="33">
        <f t="shared" ref="BZ51:BZ52" si="666">BL51+BS51</f>
        <v>0</v>
      </c>
      <c r="CA51" s="33"/>
      <c r="CB51" s="24"/>
      <c r="CC51" s="34">
        <f t="shared" ref="CC51:CC52" si="667">BO51+BV51</f>
        <v>513018.36</v>
      </c>
      <c r="CD51" s="34"/>
      <c r="CE51" s="34"/>
      <c r="CF51" s="33">
        <v>1</v>
      </c>
      <c r="CG51" s="33">
        <f>ROUND(CF51*($J$51/$I$51),0)</f>
        <v>0</v>
      </c>
      <c r="CH51" s="33"/>
      <c r="CI51" s="24"/>
      <c r="CJ51" s="34">
        <f>ROUND(CF51*$H$51,2)</f>
        <v>256509.18</v>
      </c>
      <c r="CK51" s="34"/>
      <c r="CL51" s="34"/>
      <c r="CM51" s="33">
        <f>ROUND($M$51/12,0)</f>
        <v>1</v>
      </c>
      <c r="CN51" s="33">
        <f>ROUND(CM51*($N$51/$M$51),0)</f>
        <v>0</v>
      </c>
      <c r="CO51" s="33"/>
      <c r="CP51" s="24"/>
      <c r="CQ51" s="34">
        <f>ROUND(CM51*$H$51,2)</f>
        <v>256509.18</v>
      </c>
      <c r="CR51" s="34"/>
      <c r="CS51" s="34"/>
      <c r="CT51" s="33">
        <f t="shared" ref="CT51:CT52" si="668">CF51+CM51</f>
        <v>2</v>
      </c>
      <c r="CU51" s="33">
        <f t="shared" ref="CU51:CU52" si="669">CG51+CN51</f>
        <v>0</v>
      </c>
      <c r="CV51" s="33"/>
      <c r="CW51" s="24"/>
      <c r="CX51" s="34">
        <f t="shared" ref="CX51:CX52" si="670">CJ51+CQ51</f>
        <v>513018.36</v>
      </c>
      <c r="CY51" s="34"/>
      <c r="CZ51" s="34"/>
      <c r="DA51" s="33">
        <v>1</v>
      </c>
      <c r="DB51" s="33">
        <f>ROUND(DA51*($J$51/$I$51),0)</f>
        <v>0</v>
      </c>
      <c r="DC51" s="33"/>
      <c r="DD51" s="24"/>
      <c r="DE51" s="34">
        <f>ROUND(DA51*$H$51,2)</f>
        <v>256509.18</v>
      </c>
      <c r="DF51" s="34"/>
      <c r="DG51" s="34"/>
      <c r="DH51" s="33">
        <f>ROUND($M$51/12,0)</f>
        <v>1</v>
      </c>
      <c r="DI51" s="33">
        <f>ROUND(DH51*($N$51/$M$51),0)</f>
        <v>0</v>
      </c>
      <c r="DJ51" s="33"/>
      <c r="DK51" s="24"/>
      <c r="DL51" s="34">
        <f>ROUND(DH51*$H$51,2)</f>
        <v>256509.18</v>
      </c>
      <c r="DM51" s="34"/>
      <c r="DN51" s="34"/>
      <c r="DO51" s="33">
        <f t="shared" ref="DO51:DO52" si="671">DA51+DH51</f>
        <v>2</v>
      </c>
      <c r="DP51" s="33">
        <f t="shared" ref="DP51:DP52" si="672">DB51+DI51</f>
        <v>0</v>
      </c>
      <c r="DQ51" s="33"/>
      <c r="DR51" s="24"/>
      <c r="DS51" s="34">
        <f t="shared" ref="DS51:DS52" si="673">DE51+DL51</f>
        <v>513018.36</v>
      </c>
      <c r="DT51" s="34"/>
      <c r="DU51" s="34"/>
      <c r="DV51" s="33">
        <v>1</v>
      </c>
      <c r="DW51" s="33">
        <f>ROUND(DV51*($J$51/$I$51),0)</f>
        <v>0</v>
      </c>
      <c r="DX51" s="33"/>
      <c r="DY51" s="24"/>
      <c r="DZ51" s="34">
        <f>ROUND(DV51*$H$51,2)</f>
        <v>256509.18</v>
      </c>
      <c r="EA51" s="34"/>
      <c r="EB51" s="34"/>
      <c r="EC51" s="33">
        <f>ROUND($M$51/12,0)</f>
        <v>1</v>
      </c>
      <c r="ED51" s="33">
        <f>ROUND(EC51*($N$51/$M$51),0)</f>
        <v>0</v>
      </c>
      <c r="EE51" s="33"/>
      <c r="EF51" s="24"/>
      <c r="EG51" s="34">
        <f>ROUND(EC51*$H$51,2)</f>
        <v>256509.18</v>
      </c>
      <c r="EH51" s="34"/>
      <c r="EI51" s="34"/>
      <c r="EJ51" s="33">
        <f t="shared" ref="EJ51:EJ52" si="674">DV51+EC51</f>
        <v>2</v>
      </c>
      <c r="EK51" s="33">
        <f t="shared" ref="EK51:EK52" si="675">DW51+ED51</f>
        <v>0</v>
      </c>
      <c r="EL51" s="33"/>
      <c r="EM51" s="24"/>
      <c r="EN51" s="34">
        <f t="shared" ref="EN51:EN52" si="676">DZ51+EG51</f>
        <v>513018.36</v>
      </c>
      <c r="EO51" s="34"/>
      <c r="EP51" s="34"/>
      <c r="EQ51" s="33"/>
      <c r="ER51" s="33">
        <f>ROUND(EQ51*($J$51/$I$51),0)</f>
        <v>0</v>
      </c>
      <c r="ES51" s="33"/>
      <c r="ET51" s="24"/>
      <c r="EU51" s="34">
        <f>ROUND(EQ51*$H$51,2)</f>
        <v>0</v>
      </c>
      <c r="EV51" s="34"/>
      <c r="EW51" s="34"/>
      <c r="EX51" s="33">
        <f>ROUND($M$51/12,0)</f>
        <v>1</v>
      </c>
      <c r="EY51" s="33">
        <f>ROUND(EX51*($N$51/$M$51),0)</f>
        <v>0</v>
      </c>
      <c r="EZ51" s="33"/>
      <c r="FA51" s="24"/>
      <c r="FB51" s="34">
        <f>ROUND(EX51*$H$51,2)</f>
        <v>256509.18</v>
      </c>
      <c r="FC51" s="34"/>
      <c r="FD51" s="34"/>
      <c r="FE51" s="33">
        <f t="shared" ref="FE51:FE52" si="677">EQ51+EX51</f>
        <v>1</v>
      </c>
      <c r="FF51" s="33">
        <f t="shared" ref="FF51:FF52" si="678">ER51+EY51</f>
        <v>0</v>
      </c>
      <c r="FG51" s="33"/>
      <c r="FH51" s="24"/>
      <c r="FI51" s="34">
        <f t="shared" ref="FI51:FI52" si="679">EU51+FB51</f>
        <v>256509.18</v>
      </c>
      <c r="FJ51" s="34"/>
      <c r="FK51" s="34"/>
      <c r="FL51" s="33"/>
      <c r="FM51" s="33">
        <f>ROUND(FL51*($J$51/$I$51),0)</f>
        <v>0</v>
      </c>
      <c r="FN51" s="33"/>
      <c r="FO51" s="24"/>
      <c r="FP51" s="34">
        <f>ROUND(FL51*$H$51,2)</f>
        <v>0</v>
      </c>
      <c r="FQ51" s="34"/>
      <c r="FR51" s="34"/>
      <c r="FS51" s="33">
        <f>ROUND($M$51/12,0)</f>
        <v>1</v>
      </c>
      <c r="FT51" s="33">
        <f>ROUND(FS51*($N$51/$M$51),0)</f>
        <v>0</v>
      </c>
      <c r="FU51" s="33"/>
      <c r="FV51" s="24"/>
      <c r="FW51" s="34">
        <f>ROUND(FS51*$H$51,2)</f>
        <v>256509.18</v>
      </c>
      <c r="FX51" s="34"/>
      <c r="FY51" s="34"/>
      <c r="FZ51" s="33">
        <f t="shared" ref="FZ51:FZ52" si="680">FL51+FS51</f>
        <v>1</v>
      </c>
      <c r="GA51" s="33">
        <f t="shared" ref="GA51:GA52" si="681">FM51+FT51</f>
        <v>0</v>
      </c>
      <c r="GB51" s="33"/>
      <c r="GC51" s="24"/>
      <c r="GD51" s="34">
        <f t="shared" ref="GD51:GD52" si="682">FP51+FW51</f>
        <v>256509.18</v>
      </c>
      <c r="GE51" s="34"/>
      <c r="GF51" s="34"/>
      <c r="GG51" s="33"/>
      <c r="GH51" s="33">
        <f>ROUND(GG51*($J$51/$I$51),0)</f>
        <v>0</v>
      </c>
      <c r="GI51" s="33"/>
      <c r="GJ51" s="24"/>
      <c r="GK51" s="34">
        <f>ROUND(GG51*$H$51,2)</f>
        <v>0</v>
      </c>
      <c r="GL51" s="34"/>
      <c r="GM51" s="34"/>
      <c r="GN51" s="33"/>
      <c r="GO51" s="33">
        <f>ROUND(GN51*($N$51/$M$51),0)</f>
        <v>0</v>
      </c>
      <c r="GP51" s="33"/>
      <c r="GQ51" s="24"/>
      <c r="GR51" s="34">
        <f>ROUND(GN51*$H$51,2)</f>
        <v>0</v>
      </c>
      <c r="GS51" s="34"/>
      <c r="GT51" s="34"/>
      <c r="GU51" s="33">
        <f t="shared" ref="GU51:GU52" si="683">GG51+GN51</f>
        <v>0</v>
      </c>
      <c r="GV51" s="33">
        <f t="shared" ref="GV51:GV52" si="684">GH51+GO51</f>
        <v>0</v>
      </c>
      <c r="GW51" s="33"/>
      <c r="GX51" s="24"/>
      <c r="GY51" s="34">
        <f t="shared" ref="GY51:GY52" si="685">GK51+GR51</f>
        <v>0</v>
      </c>
      <c r="GZ51" s="34"/>
      <c r="HA51" s="34"/>
      <c r="HB51" s="33"/>
      <c r="HC51" s="33">
        <f>ROUND(HB51*($J$51/$I$51),0)</f>
        <v>0</v>
      </c>
      <c r="HD51" s="33"/>
      <c r="HE51" s="24"/>
      <c r="HF51" s="34">
        <f>ROUND(HB51*$H$51,2)</f>
        <v>0</v>
      </c>
      <c r="HG51" s="34"/>
      <c r="HH51" s="34"/>
      <c r="HI51" s="33"/>
      <c r="HJ51" s="33">
        <f>ROUND(HI51*($N$51/$M$51),0)</f>
        <v>0</v>
      </c>
      <c r="HK51" s="33"/>
      <c r="HL51" s="24"/>
      <c r="HM51" s="34">
        <f>ROUND(HI51*$H$51,2)</f>
        <v>0</v>
      </c>
      <c r="HN51" s="34"/>
      <c r="HO51" s="34"/>
      <c r="HP51" s="33">
        <f t="shared" ref="HP51:HP52" si="686">HB51+HI51</f>
        <v>0</v>
      </c>
      <c r="HQ51" s="33">
        <f t="shared" ref="HQ51:HQ52" si="687">HC51+HJ51</f>
        <v>0</v>
      </c>
      <c r="HR51" s="33"/>
      <c r="HS51" s="24"/>
      <c r="HT51" s="34">
        <f t="shared" ref="HT51:HT52" si="688">HF51+HM51</f>
        <v>0</v>
      </c>
      <c r="HU51" s="34"/>
      <c r="HV51" s="34"/>
      <c r="HW51" s="33"/>
      <c r="HX51" s="33">
        <f>ROUND(HW51*($J$51/$I$51),0)</f>
        <v>0</v>
      </c>
      <c r="HY51" s="33"/>
      <c r="HZ51" s="24"/>
      <c r="IA51" s="34">
        <f>ROUND(HW51*$H$51,2)</f>
        <v>0</v>
      </c>
      <c r="IB51" s="34"/>
      <c r="IC51" s="34"/>
      <c r="ID51" s="33"/>
      <c r="IE51" s="33">
        <f>ROUND(ID51*($N$51/$M$51),0)</f>
        <v>0</v>
      </c>
      <c r="IF51" s="33"/>
      <c r="IG51" s="24"/>
      <c r="IH51" s="34">
        <f>ROUND(ID51*$H$51,2)</f>
        <v>0</v>
      </c>
      <c r="II51" s="34"/>
      <c r="IJ51" s="34"/>
      <c r="IK51" s="33">
        <f t="shared" ref="IK51:IK52" si="689">HW51+ID51</f>
        <v>0</v>
      </c>
      <c r="IL51" s="33">
        <f t="shared" ref="IL51:IL52" si="690">HX51+IE51</f>
        <v>0</v>
      </c>
      <c r="IM51" s="33"/>
      <c r="IN51" s="24"/>
      <c r="IO51" s="34">
        <f t="shared" ref="IO51:IO52" si="691">IA51+IH51</f>
        <v>0</v>
      </c>
      <c r="IP51" s="34"/>
      <c r="IQ51" s="34"/>
      <c r="IR51" s="33"/>
      <c r="IS51" s="33">
        <f>ROUND(IR51*($J$51/$I$51),0)</f>
        <v>0</v>
      </c>
      <c r="IT51" s="33"/>
      <c r="IU51" s="24"/>
      <c r="IV51" s="34">
        <f>ROUND(IR51*$H$51,2)</f>
        <v>0</v>
      </c>
      <c r="IW51" s="34"/>
      <c r="IX51" s="34"/>
      <c r="IY51" s="33"/>
      <c r="IZ51" s="33">
        <f>ROUND(IY51*($N$51/$M$51),0)</f>
        <v>0</v>
      </c>
      <c r="JA51" s="33"/>
      <c r="JB51" s="24"/>
      <c r="JC51" s="34">
        <f>ROUND(IY51*$H$51,2)</f>
        <v>0</v>
      </c>
      <c r="JD51" s="33">
        <f t="shared" ref="JD51:JD52" si="692">IR51+IY51</f>
        <v>0</v>
      </c>
      <c r="JE51" s="33">
        <f t="shared" ref="JE51:JE52" si="693">IS51+IZ51</f>
        <v>0</v>
      </c>
      <c r="JF51" s="33"/>
      <c r="JG51" s="24"/>
      <c r="JH51" s="34">
        <f t="shared" ref="JH51:JH52" si="694">IV51+JC51</f>
        <v>0</v>
      </c>
      <c r="JI51" s="33">
        <f>U51+AP51+BK51+CF51+DA51+DV51+EQ51+FL51+GG51+HB51+HW51+IR51</f>
        <v>6</v>
      </c>
      <c r="JJ51" s="33">
        <f>V51+AQ51+BL51+CG51+DB51+DW51+ER51+FM51+GH51+HC51+HX51+IS51</f>
        <v>0</v>
      </c>
      <c r="JK51" s="33"/>
      <c r="JL51" s="34">
        <f>Y51+AT51+BO51+CJ51+DE51+DZ51+EU51+FP51+GK51+HF51+IA51+IV51</f>
        <v>1539055.0799999998</v>
      </c>
      <c r="JM51" s="33">
        <f t="shared" ref="JM51:JM52" si="695">AB51+AW51+BR51+CM51+DH51+EC51+EX51+FS51+GN51+HI51+ID51+IY51</f>
        <v>8</v>
      </c>
      <c r="JN51" s="33">
        <f t="shared" ref="JN51:JN52" si="696">AC51+AX51+BS51+CN51+DI51+ED51+EY51+FT51+GO51+HJ51+IE51+IZ51</f>
        <v>0</v>
      </c>
      <c r="JO51" s="33"/>
      <c r="JP51" s="34">
        <f t="shared" ref="JP51:JP52" si="697">AF51+BA51+BV51+CQ51+DL51+EG51+FB51+FW51+GR51+HM51+IH51+JC51</f>
        <v>2052073.4399999997</v>
      </c>
      <c r="JQ51" s="33">
        <f t="shared" ref="JQ51:JQ52" si="698">JI51+JM51</f>
        <v>14</v>
      </c>
      <c r="JR51" s="33">
        <f t="shared" ref="JR51:JR52" si="699">JJ51+JN51</f>
        <v>0</v>
      </c>
      <c r="JS51" s="24"/>
      <c r="JT51" s="34">
        <f t="shared" ref="JT51:JT52" si="700">JL51+JP51</f>
        <v>3591128.5199999996</v>
      </c>
      <c r="JV51" s="73">
        <f t="shared" si="489"/>
        <v>0</v>
      </c>
      <c r="JW51" s="73">
        <f t="shared" si="490"/>
        <v>0</v>
      </c>
      <c r="JX51" s="73">
        <f t="shared" si="491"/>
        <v>0</v>
      </c>
      <c r="JY51" s="80">
        <f t="shared" si="492"/>
        <v>0</v>
      </c>
      <c r="JZ51" s="73">
        <f t="shared" si="493"/>
        <v>0</v>
      </c>
      <c r="KA51" s="73">
        <f t="shared" si="494"/>
        <v>0</v>
      </c>
      <c r="KB51" s="73">
        <f t="shared" si="495"/>
        <v>0</v>
      </c>
      <c r="KC51" s="73">
        <f t="shared" si="496"/>
        <v>0</v>
      </c>
      <c r="KD51" s="73">
        <f t="shared" si="497"/>
        <v>0</v>
      </c>
      <c r="KE51" s="73">
        <f t="shared" si="498"/>
        <v>0</v>
      </c>
      <c r="KF51" s="73">
        <f t="shared" si="499"/>
        <v>0</v>
      </c>
      <c r="KG51" s="73">
        <f t="shared" si="500"/>
        <v>0</v>
      </c>
    </row>
    <row r="52" spans="1:293" ht="20.25" hidden="1" customHeight="1">
      <c r="A52" s="24">
        <v>110013</v>
      </c>
      <c r="B52" s="24" t="s">
        <v>155</v>
      </c>
      <c r="C52" s="24">
        <v>19</v>
      </c>
      <c r="D52" s="24" t="s">
        <v>68</v>
      </c>
      <c r="E52" s="34" t="s">
        <v>63</v>
      </c>
      <c r="F52" s="46" t="s">
        <v>64</v>
      </c>
      <c r="G52" s="52" t="s">
        <v>72</v>
      </c>
      <c r="H52" s="34">
        <v>375106.62</v>
      </c>
      <c r="I52" s="86">
        <v>23</v>
      </c>
      <c r="J52" s="86"/>
      <c r="K52" s="87"/>
      <c r="L52" s="88">
        <f t="shared" si="661"/>
        <v>8627452.2599999998</v>
      </c>
      <c r="M52" s="86">
        <v>26</v>
      </c>
      <c r="N52" s="33"/>
      <c r="O52" s="24"/>
      <c r="P52" s="34">
        <f>ROUND(H52*M52,2)</f>
        <v>9752772.1199999992</v>
      </c>
      <c r="Q52" s="33">
        <f>I52+M52</f>
        <v>49</v>
      </c>
      <c r="R52" s="33">
        <f>J52+N52</f>
        <v>0</v>
      </c>
      <c r="S52" s="24"/>
      <c r="T52" s="34">
        <f>L52+P52</f>
        <v>18380224.379999999</v>
      </c>
      <c r="U52" s="33">
        <f>ROUND($I$52/12,0)</f>
        <v>2</v>
      </c>
      <c r="V52" s="33">
        <f>ROUND(U52*($J$52/$I$52),0)</f>
        <v>0</v>
      </c>
      <c r="W52" s="33"/>
      <c r="X52" s="24"/>
      <c r="Y52" s="34">
        <f>ROUND(U52*$H$52,2)</f>
        <v>750213.24</v>
      </c>
      <c r="Z52" s="34"/>
      <c r="AA52" s="34"/>
      <c r="AB52" s="33">
        <f>ROUND($M$52/12,0)+1</f>
        <v>3</v>
      </c>
      <c r="AC52" s="33">
        <f>ROUND(AB52*($N$52/$M$52),0)</f>
        <v>0</v>
      </c>
      <c r="AD52" s="33"/>
      <c r="AE52" s="24"/>
      <c r="AF52" s="34">
        <f>ROUND(AB52*$H$52,2)</f>
        <v>1125319.8600000001</v>
      </c>
      <c r="AG52" s="34"/>
      <c r="AH52" s="34"/>
      <c r="AI52" s="33">
        <f>U52+AB52</f>
        <v>5</v>
      </c>
      <c r="AJ52" s="33">
        <f>V52+AC52</f>
        <v>0</v>
      </c>
      <c r="AK52" s="33"/>
      <c r="AL52" s="24"/>
      <c r="AM52" s="34">
        <f>Y52+AF52</f>
        <v>1875533.1</v>
      </c>
      <c r="AN52" s="34"/>
      <c r="AO52" s="34"/>
      <c r="AP52" s="33">
        <f>ROUND($I$52/12,0)</f>
        <v>2</v>
      </c>
      <c r="AQ52" s="33">
        <f>ROUND(AP52*($J$52/$I$52),0)</f>
        <v>0</v>
      </c>
      <c r="AR52" s="33"/>
      <c r="AS52" s="24"/>
      <c r="AT52" s="34">
        <f>ROUND(AP52*$H$52,2)</f>
        <v>750213.24</v>
      </c>
      <c r="AU52" s="34"/>
      <c r="AV52" s="34"/>
      <c r="AW52" s="33">
        <f>ROUND($M$52/12,0)+1</f>
        <v>3</v>
      </c>
      <c r="AX52" s="33">
        <f>ROUND(AW52*($N$52/$M$52),0)</f>
        <v>0</v>
      </c>
      <c r="AY52" s="33"/>
      <c r="AZ52" s="24"/>
      <c r="BA52" s="34">
        <f>ROUND(AW52*$H$52,2)</f>
        <v>1125319.8600000001</v>
      </c>
      <c r="BB52" s="34"/>
      <c r="BC52" s="34"/>
      <c r="BD52" s="33">
        <f t="shared" si="662"/>
        <v>5</v>
      </c>
      <c r="BE52" s="33">
        <f t="shared" si="663"/>
        <v>0</v>
      </c>
      <c r="BF52" s="33"/>
      <c r="BG52" s="24"/>
      <c r="BH52" s="34">
        <f t="shared" si="664"/>
        <v>1875533.1</v>
      </c>
      <c r="BI52" s="34"/>
      <c r="BJ52" s="34"/>
      <c r="BK52" s="33">
        <f>ROUND($I$52/12,0)</f>
        <v>2</v>
      </c>
      <c r="BL52" s="33">
        <f>ROUND(BK52*($J$52/$I$52),0)</f>
        <v>0</v>
      </c>
      <c r="BM52" s="33"/>
      <c r="BN52" s="24"/>
      <c r="BO52" s="34">
        <f>ROUND(BK52*$H$52,2)</f>
        <v>750213.24</v>
      </c>
      <c r="BP52" s="34"/>
      <c r="BQ52" s="34"/>
      <c r="BR52" s="33">
        <f>ROUND($M$52/12,0)</f>
        <v>2</v>
      </c>
      <c r="BS52" s="33">
        <f>ROUND(BR52*($N$52/$M$52),0)</f>
        <v>0</v>
      </c>
      <c r="BT52" s="33"/>
      <c r="BU52" s="24"/>
      <c r="BV52" s="34">
        <f>ROUND(BR52*$H$52,2)</f>
        <v>750213.24</v>
      </c>
      <c r="BW52" s="34"/>
      <c r="BX52" s="34"/>
      <c r="BY52" s="33">
        <f t="shared" si="665"/>
        <v>4</v>
      </c>
      <c r="BZ52" s="33">
        <f t="shared" si="666"/>
        <v>0</v>
      </c>
      <c r="CA52" s="33"/>
      <c r="CB52" s="24"/>
      <c r="CC52" s="34">
        <f t="shared" si="667"/>
        <v>1500426.48</v>
      </c>
      <c r="CD52" s="34"/>
      <c r="CE52" s="34"/>
      <c r="CF52" s="33">
        <f>ROUND($I$52/12,0)</f>
        <v>2</v>
      </c>
      <c r="CG52" s="33">
        <f>ROUND(CF52*($J$52/$I$52),0)</f>
        <v>0</v>
      </c>
      <c r="CH52" s="33"/>
      <c r="CI52" s="24"/>
      <c r="CJ52" s="34">
        <f>ROUND(CF52*$H$52,2)</f>
        <v>750213.24</v>
      </c>
      <c r="CK52" s="34"/>
      <c r="CL52" s="34"/>
      <c r="CM52" s="33">
        <f>ROUND($M$52/12,0)</f>
        <v>2</v>
      </c>
      <c r="CN52" s="33">
        <f>ROUND(CM52*($N$52/$M$52),0)</f>
        <v>0</v>
      </c>
      <c r="CO52" s="33"/>
      <c r="CP52" s="24"/>
      <c r="CQ52" s="34">
        <f>ROUND(CM52*$H$52,2)</f>
        <v>750213.24</v>
      </c>
      <c r="CR52" s="34"/>
      <c r="CS52" s="34"/>
      <c r="CT52" s="33">
        <f t="shared" si="668"/>
        <v>4</v>
      </c>
      <c r="CU52" s="33">
        <f t="shared" si="669"/>
        <v>0</v>
      </c>
      <c r="CV52" s="33"/>
      <c r="CW52" s="24"/>
      <c r="CX52" s="34">
        <f t="shared" si="670"/>
        <v>1500426.48</v>
      </c>
      <c r="CY52" s="34"/>
      <c r="CZ52" s="34"/>
      <c r="DA52" s="33">
        <f>ROUND($I$52/12,0)</f>
        <v>2</v>
      </c>
      <c r="DB52" s="33">
        <f>ROUND(DA52*($J$52/$I$52),0)</f>
        <v>0</v>
      </c>
      <c r="DC52" s="33"/>
      <c r="DD52" s="24"/>
      <c r="DE52" s="34">
        <f>ROUND(DA52*$H$52,2)</f>
        <v>750213.24</v>
      </c>
      <c r="DF52" s="34"/>
      <c r="DG52" s="34"/>
      <c r="DH52" s="33">
        <f>ROUND($M$52/12,0)</f>
        <v>2</v>
      </c>
      <c r="DI52" s="33">
        <f>ROUND(DH52*($N$52/$M$52),0)</f>
        <v>0</v>
      </c>
      <c r="DJ52" s="33"/>
      <c r="DK52" s="24"/>
      <c r="DL52" s="34">
        <f>ROUND(DH52*$H$52,2)</f>
        <v>750213.24</v>
      </c>
      <c r="DM52" s="34"/>
      <c r="DN52" s="34"/>
      <c r="DO52" s="33">
        <f t="shared" si="671"/>
        <v>4</v>
      </c>
      <c r="DP52" s="33">
        <f t="shared" si="672"/>
        <v>0</v>
      </c>
      <c r="DQ52" s="33"/>
      <c r="DR52" s="24"/>
      <c r="DS52" s="34">
        <f t="shared" si="673"/>
        <v>1500426.48</v>
      </c>
      <c r="DT52" s="34"/>
      <c r="DU52" s="34"/>
      <c r="DV52" s="33">
        <f>ROUND($I$52/12,0)</f>
        <v>2</v>
      </c>
      <c r="DW52" s="33">
        <f>ROUND(DV52*($J$52/$I$52),0)</f>
        <v>0</v>
      </c>
      <c r="DX52" s="33"/>
      <c r="DY52" s="24"/>
      <c r="DZ52" s="34">
        <f>ROUND(DV52*$H$52,2)</f>
        <v>750213.24</v>
      </c>
      <c r="EA52" s="34"/>
      <c r="EB52" s="34"/>
      <c r="EC52" s="33">
        <f>ROUND($M$52/12,0)</f>
        <v>2</v>
      </c>
      <c r="ED52" s="33">
        <f>ROUND(EC52*($N$52/$M$52),0)</f>
        <v>0</v>
      </c>
      <c r="EE52" s="33"/>
      <c r="EF52" s="24"/>
      <c r="EG52" s="34">
        <f>ROUND(EC52*$H$52,2)</f>
        <v>750213.24</v>
      </c>
      <c r="EH52" s="34"/>
      <c r="EI52" s="34"/>
      <c r="EJ52" s="33">
        <f t="shared" si="674"/>
        <v>4</v>
      </c>
      <c r="EK52" s="33">
        <f t="shared" si="675"/>
        <v>0</v>
      </c>
      <c r="EL52" s="33"/>
      <c r="EM52" s="24"/>
      <c r="EN52" s="34">
        <f t="shared" si="676"/>
        <v>1500426.48</v>
      </c>
      <c r="EO52" s="34"/>
      <c r="EP52" s="34"/>
      <c r="EQ52" s="33">
        <f>ROUND($I$52/12,0)</f>
        <v>2</v>
      </c>
      <c r="ER52" s="33">
        <f>ROUND(EQ52*($J$52/$I$52),0)</f>
        <v>0</v>
      </c>
      <c r="ES52" s="33"/>
      <c r="ET52" s="24"/>
      <c r="EU52" s="34">
        <f>ROUND(EQ52*$H$52,2)</f>
        <v>750213.24</v>
      </c>
      <c r="EV52" s="34"/>
      <c r="EW52" s="34"/>
      <c r="EX52" s="33">
        <f>ROUND($M$52/12,0)</f>
        <v>2</v>
      </c>
      <c r="EY52" s="33">
        <f>ROUND(EX52*($N$52/$M$52),0)</f>
        <v>0</v>
      </c>
      <c r="EZ52" s="33"/>
      <c r="FA52" s="24"/>
      <c r="FB52" s="34">
        <f>ROUND(EX52*$H$52,2)</f>
        <v>750213.24</v>
      </c>
      <c r="FC52" s="34"/>
      <c r="FD52" s="34"/>
      <c r="FE52" s="33">
        <f t="shared" si="677"/>
        <v>4</v>
      </c>
      <c r="FF52" s="33">
        <f t="shared" si="678"/>
        <v>0</v>
      </c>
      <c r="FG52" s="33"/>
      <c r="FH52" s="24"/>
      <c r="FI52" s="34">
        <f t="shared" si="679"/>
        <v>1500426.48</v>
      </c>
      <c r="FJ52" s="34"/>
      <c r="FK52" s="34"/>
      <c r="FL52" s="33">
        <f>ROUND($I$52/12,0)</f>
        <v>2</v>
      </c>
      <c r="FM52" s="33">
        <f>ROUND(FL52*($J$52/$I$52),0)</f>
        <v>0</v>
      </c>
      <c r="FN52" s="33"/>
      <c r="FO52" s="24"/>
      <c r="FP52" s="34">
        <f>ROUND(FL52*$H$52,2)</f>
        <v>750213.24</v>
      </c>
      <c r="FQ52" s="34"/>
      <c r="FR52" s="34"/>
      <c r="FS52" s="33">
        <f>ROUND($M$52/12,0)</f>
        <v>2</v>
      </c>
      <c r="FT52" s="33">
        <f>ROUND(FS52*($N$52/$M$52),0)</f>
        <v>0</v>
      </c>
      <c r="FU52" s="33"/>
      <c r="FV52" s="24"/>
      <c r="FW52" s="34">
        <f>ROUND(FS52*$H$52,2)</f>
        <v>750213.24</v>
      </c>
      <c r="FX52" s="34"/>
      <c r="FY52" s="34"/>
      <c r="FZ52" s="33">
        <f t="shared" si="680"/>
        <v>4</v>
      </c>
      <c r="GA52" s="33">
        <f t="shared" si="681"/>
        <v>0</v>
      </c>
      <c r="GB52" s="33"/>
      <c r="GC52" s="24"/>
      <c r="GD52" s="34">
        <f t="shared" si="682"/>
        <v>1500426.48</v>
      </c>
      <c r="GE52" s="34"/>
      <c r="GF52" s="34"/>
      <c r="GG52" s="33">
        <f>ROUND($I$52/12,0)</f>
        <v>2</v>
      </c>
      <c r="GH52" s="33">
        <f>ROUND(GG52*($J$52/$I$52),0)</f>
        <v>0</v>
      </c>
      <c r="GI52" s="33"/>
      <c r="GJ52" s="24"/>
      <c r="GK52" s="34">
        <f>ROUND(GG52*$H$52,2)</f>
        <v>750213.24</v>
      </c>
      <c r="GL52" s="34"/>
      <c r="GM52" s="34"/>
      <c r="GN52" s="33">
        <f>ROUND($M$52/12,0)</f>
        <v>2</v>
      </c>
      <c r="GO52" s="33">
        <f>ROUND(GN52*($N$52/$M$52),0)</f>
        <v>0</v>
      </c>
      <c r="GP52" s="33"/>
      <c r="GQ52" s="24"/>
      <c r="GR52" s="34">
        <f>ROUND(GN52*$H$52,2)</f>
        <v>750213.24</v>
      </c>
      <c r="GS52" s="34"/>
      <c r="GT52" s="34"/>
      <c r="GU52" s="33">
        <f t="shared" si="683"/>
        <v>4</v>
      </c>
      <c r="GV52" s="33">
        <f t="shared" si="684"/>
        <v>0</v>
      </c>
      <c r="GW52" s="33"/>
      <c r="GX52" s="24"/>
      <c r="GY52" s="34">
        <f t="shared" si="685"/>
        <v>1500426.48</v>
      </c>
      <c r="GZ52" s="34"/>
      <c r="HA52" s="34"/>
      <c r="HB52" s="33">
        <f>ROUND($I$52/12,0)</f>
        <v>2</v>
      </c>
      <c r="HC52" s="33">
        <f>ROUND(HB52*($J$52/$I$52),0)</f>
        <v>0</v>
      </c>
      <c r="HD52" s="33"/>
      <c r="HE52" s="24"/>
      <c r="HF52" s="34">
        <f>ROUND(HB52*$H$52,2)</f>
        <v>750213.24</v>
      </c>
      <c r="HG52" s="34"/>
      <c r="HH52" s="34"/>
      <c r="HI52" s="33">
        <f>ROUND($M$52/12,0)</f>
        <v>2</v>
      </c>
      <c r="HJ52" s="33">
        <f>ROUND(HI52*($N$52/$M$52),0)</f>
        <v>0</v>
      </c>
      <c r="HK52" s="33"/>
      <c r="HL52" s="24"/>
      <c r="HM52" s="34">
        <f>ROUND(HI52*$H$52,2)</f>
        <v>750213.24</v>
      </c>
      <c r="HN52" s="34"/>
      <c r="HO52" s="34"/>
      <c r="HP52" s="33">
        <f t="shared" si="686"/>
        <v>4</v>
      </c>
      <c r="HQ52" s="33">
        <f t="shared" si="687"/>
        <v>0</v>
      </c>
      <c r="HR52" s="33"/>
      <c r="HS52" s="24"/>
      <c r="HT52" s="34">
        <f t="shared" si="688"/>
        <v>1500426.48</v>
      </c>
      <c r="HU52" s="34"/>
      <c r="HV52" s="34"/>
      <c r="HW52" s="33">
        <f>ROUND($I$52/12,0)</f>
        <v>2</v>
      </c>
      <c r="HX52" s="33">
        <f>ROUND(HW52*($J$52/$I$52),0)</f>
        <v>0</v>
      </c>
      <c r="HY52" s="33"/>
      <c r="HZ52" s="24"/>
      <c r="IA52" s="34">
        <f>ROUND(HW52*$H$52,2)</f>
        <v>750213.24</v>
      </c>
      <c r="IB52" s="34"/>
      <c r="IC52" s="34"/>
      <c r="ID52" s="33">
        <f>ROUND($M$52/12,0)</f>
        <v>2</v>
      </c>
      <c r="IE52" s="33">
        <f>ROUND(ID52*($N$52/$M$52),0)</f>
        <v>0</v>
      </c>
      <c r="IF52" s="33"/>
      <c r="IG52" s="24"/>
      <c r="IH52" s="34">
        <f>ROUND(ID52*$H$52,2)</f>
        <v>750213.24</v>
      </c>
      <c r="II52" s="34"/>
      <c r="IJ52" s="34"/>
      <c r="IK52" s="33">
        <f t="shared" si="689"/>
        <v>4</v>
      </c>
      <c r="IL52" s="33">
        <f t="shared" si="690"/>
        <v>0</v>
      </c>
      <c r="IM52" s="33"/>
      <c r="IN52" s="24"/>
      <c r="IO52" s="34">
        <f t="shared" si="691"/>
        <v>1500426.48</v>
      </c>
      <c r="IP52" s="34"/>
      <c r="IQ52" s="34"/>
      <c r="IR52" s="33">
        <f>ROUND($I$52/12,0)-1</f>
        <v>1</v>
      </c>
      <c r="IS52" s="33">
        <f>ROUND(IR52*($J$52/$I$52),0)</f>
        <v>0</v>
      </c>
      <c r="IT52" s="33"/>
      <c r="IU52" s="24"/>
      <c r="IV52" s="34">
        <f>ROUND(IR52*$H$52,2)</f>
        <v>375106.62</v>
      </c>
      <c r="IW52" s="34"/>
      <c r="IX52" s="34"/>
      <c r="IY52" s="33">
        <f>ROUND($M$52/12,0)</f>
        <v>2</v>
      </c>
      <c r="IZ52" s="33">
        <f>ROUND(IY52*($N$52/$M$52),0)</f>
        <v>0</v>
      </c>
      <c r="JA52" s="33"/>
      <c r="JB52" s="24"/>
      <c r="JC52" s="34">
        <f>ROUND(IY52*$H$52,2)</f>
        <v>750213.24</v>
      </c>
      <c r="JD52" s="33">
        <f t="shared" si="692"/>
        <v>3</v>
      </c>
      <c r="JE52" s="33">
        <f t="shared" si="693"/>
        <v>0</v>
      </c>
      <c r="JF52" s="33"/>
      <c r="JG52" s="24"/>
      <c r="JH52" s="34">
        <f t="shared" si="694"/>
        <v>1125319.8599999999</v>
      </c>
      <c r="JI52" s="33">
        <f>U52+AP52+BK52+CF52+DA52+DV52+EQ52+FL52+GG52+HB52+HW52+IR52</f>
        <v>23</v>
      </c>
      <c r="JJ52" s="33">
        <f>V52+AQ52+BL52+CG52+DB52+DW52+ER52+FM52+GH52+HC52+HX52+IS52</f>
        <v>0</v>
      </c>
      <c r="JK52" s="33"/>
      <c r="JL52" s="34">
        <f>Y52+AT52+BO52+CJ52+DE52+DZ52+EU52+FP52+GK52+HF52+IA52+IV52</f>
        <v>8627452.2600000016</v>
      </c>
      <c r="JM52" s="33">
        <f t="shared" si="695"/>
        <v>26</v>
      </c>
      <c r="JN52" s="33">
        <f t="shared" si="696"/>
        <v>0</v>
      </c>
      <c r="JO52" s="33"/>
      <c r="JP52" s="34">
        <f t="shared" si="697"/>
        <v>9752772.120000001</v>
      </c>
      <c r="JQ52" s="33">
        <f t="shared" si="698"/>
        <v>49</v>
      </c>
      <c r="JR52" s="33">
        <f t="shared" si="699"/>
        <v>0</v>
      </c>
      <c r="JS52" s="24"/>
      <c r="JT52" s="34">
        <f t="shared" si="700"/>
        <v>18380224.380000003</v>
      </c>
      <c r="JV52" s="73">
        <f t="shared" si="489"/>
        <v>0</v>
      </c>
      <c r="JW52" s="73">
        <f t="shared" si="490"/>
        <v>0</v>
      </c>
      <c r="JX52" s="73">
        <f t="shared" si="491"/>
        <v>0</v>
      </c>
      <c r="JY52" s="80">
        <f t="shared" si="492"/>
        <v>0</v>
      </c>
      <c r="JZ52" s="73">
        <f t="shared" si="493"/>
        <v>0</v>
      </c>
      <c r="KA52" s="73">
        <f t="shared" si="494"/>
        <v>0</v>
      </c>
      <c r="KB52" s="73">
        <f t="shared" si="495"/>
        <v>0</v>
      </c>
      <c r="KC52" s="73">
        <f t="shared" si="496"/>
        <v>0</v>
      </c>
      <c r="KD52" s="73">
        <f t="shared" si="497"/>
        <v>0</v>
      </c>
      <c r="KE52" s="73">
        <f t="shared" si="498"/>
        <v>0</v>
      </c>
      <c r="KF52" s="73">
        <f t="shared" si="499"/>
        <v>0</v>
      </c>
      <c r="KG52" s="73">
        <f t="shared" si="500"/>
        <v>0</v>
      </c>
    </row>
    <row r="53" spans="1:293" s="22" customFormat="1" ht="20.25" hidden="1" customHeight="1">
      <c r="A53" s="25">
        <v>110013</v>
      </c>
      <c r="B53" s="25" t="s">
        <v>155</v>
      </c>
      <c r="C53" s="25"/>
      <c r="D53" s="25"/>
      <c r="E53" s="37" t="s">
        <v>152</v>
      </c>
      <c r="F53" s="47"/>
      <c r="G53" s="53"/>
      <c r="H53" s="37"/>
      <c r="I53" s="89">
        <f>I54</f>
        <v>1</v>
      </c>
      <c r="J53" s="89">
        <f>J54</f>
        <v>0</v>
      </c>
      <c r="K53" s="90"/>
      <c r="L53" s="91">
        <f>L54</f>
        <v>177081.78</v>
      </c>
      <c r="M53" s="89">
        <f>M54</f>
        <v>3</v>
      </c>
      <c r="N53" s="36">
        <f>N54</f>
        <v>0</v>
      </c>
      <c r="O53" s="25"/>
      <c r="P53" s="37">
        <f>P54</f>
        <v>531245.34</v>
      </c>
      <c r="Q53" s="36">
        <f>Q54</f>
        <v>4</v>
      </c>
      <c r="R53" s="36">
        <f>R54</f>
        <v>0</v>
      </c>
      <c r="S53" s="25"/>
      <c r="T53" s="37">
        <f>T54</f>
        <v>708327.12</v>
      </c>
      <c r="U53" s="36">
        <f>U54</f>
        <v>1</v>
      </c>
      <c r="V53" s="36">
        <f>V54</f>
        <v>0</v>
      </c>
      <c r="W53" s="36"/>
      <c r="X53" s="25"/>
      <c r="Y53" s="37">
        <f>Y54</f>
        <v>177081.78</v>
      </c>
      <c r="Z53" s="37"/>
      <c r="AA53" s="37"/>
      <c r="AB53" s="36">
        <f>AB54</f>
        <v>1</v>
      </c>
      <c r="AC53" s="36">
        <f>AC54</f>
        <v>0</v>
      </c>
      <c r="AD53" s="36"/>
      <c r="AE53" s="25"/>
      <c r="AF53" s="37">
        <f>AF54</f>
        <v>177081.78</v>
      </c>
      <c r="AG53" s="37"/>
      <c r="AH53" s="37"/>
      <c r="AI53" s="36">
        <f>AI54</f>
        <v>2</v>
      </c>
      <c r="AJ53" s="36">
        <f>AJ54</f>
        <v>0</v>
      </c>
      <c r="AK53" s="36"/>
      <c r="AL53" s="25"/>
      <c r="AM53" s="37">
        <f>AM54</f>
        <v>354163.56</v>
      </c>
      <c r="AN53" s="37"/>
      <c r="AO53" s="37"/>
      <c r="AP53" s="36">
        <f>AP54</f>
        <v>0</v>
      </c>
      <c r="AQ53" s="36">
        <f>AQ54</f>
        <v>0</v>
      </c>
      <c r="AR53" s="36"/>
      <c r="AS53" s="25"/>
      <c r="AT53" s="37">
        <f>AT54</f>
        <v>0</v>
      </c>
      <c r="AU53" s="37"/>
      <c r="AV53" s="37"/>
      <c r="AW53" s="36">
        <f>AW54</f>
        <v>1</v>
      </c>
      <c r="AX53" s="36">
        <f>AX54</f>
        <v>0</v>
      </c>
      <c r="AY53" s="36"/>
      <c r="AZ53" s="25"/>
      <c r="BA53" s="37">
        <f>BA54</f>
        <v>177081.78</v>
      </c>
      <c r="BB53" s="37"/>
      <c r="BC53" s="37"/>
      <c r="BD53" s="36">
        <f>BD54</f>
        <v>1</v>
      </c>
      <c r="BE53" s="36">
        <f>BE54</f>
        <v>0</v>
      </c>
      <c r="BF53" s="36"/>
      <c r="BG53" s="25"/>
      <c r="BH53" s="37">
        <f>BH54</f>
        <v>177081.78</v>
      </c>
      <c r="BI53" s="37"/>
      <c r="BJ53" s="37"/>
      <c r="BK53" s="36">
        <f>BK54</f>
        <v>0</v>
      </c>
      <c r="BL53" s="36">
        <f>BL54</f>
        <v>0</v>
      </c>
      <c r="BM53" s="36"/>
      <c r="BN53" s="25"/>
      <c r="BO53" s="37">
        <f>BO54</f>
        <v>0</v>
      </c>
      <c r="BP53" s="37"/>
      <c r="BQ53" s="37"/>
      <c r="BR53" s="36">
        <f>BR54</f>
        <v>1</v>
      </c>
      <c r="BS53" s="36">
        <f>BS54</f>
        <v>0</v>
      </c>
      <c r="BT53" s="36"/>
      <c r="BU53" s="25"/>
      <c r="BV53" s="37">
        <f>BV54</f>
        <v>177081.78</v>
      </c>
      <c r="BW53" s="37"/>
      <c r="BX53" s="37"/>
      <c r="BY53" s="36">
        <f>BY54</f>
        <v>1</v>
      </c>
      <c r="BZ53" s="36">
        <f>BZ54</f>
        <v>0</v>
      </c>
      <c r="CA53" s="36"/>
      <c r="CB53" s="25"/>
      <c r="CC53" s="37">
        <f>CC54</f>
        <v>177081.78</v>
      </c>
      <c r="CD53" s="37"/>
      <c r="CE53" s="37"/>
      <c r="CF53" s="36">
        <f>CF54</f>
        <v>0</v>
      </c>
      <c r="CG53" s="36">
        <f>CG54</f>
        <v>0</v>
      </c>
      <c r="CH53" s="36"/>
      <c r="CI53" s="25"/>
      <c r="CJ53" s="37">
        <f>CJ54</f>
        <v>0</v>
      </c>
      <c r="CK53" s="37"/>
      <c r="CL53" s="37"/>
      <c r="CM53" s="36">
        <f>CM54</f>
        <v>0</v>
      </c>
      <c r="CN53" s="36">
        <f>CN54</f>
        <v>0</v>
      </c>
      <c r="CO53" s="36"/>
      <c r="CP53" s="25"/>
      <c r="CQ53" s="37">
        <f>CQ54</f>
        <v>0</v>
      </c>
      <c r="CR53" s="37"/>
      <c r="CS53" s="37"/>
      <c r="CT53" s="36">
        <f>CT54</f>
        <v>0</v>
      </c>
      <c r="CU53" s="36">
        <f>CU54</f>
        <v>0</v>
      </c>
      <c r="CV53" s="36"/>
      <c r="CW53" s="25"/>
      <c r="CX53" s="37">
        <f>CX54</f>
        <v>0</v>
      </c>
      <c r="CY53" s="37"/>
      <c r="CZ53" s="37"/>
      <c r="DA53" s="36">
        <f>DA54</f>
        <v>0</v>
      </c>
      <c r="DB53" s="36">
        <f>DB54</f>
        <v>0</v>
      </c>
      <c r="DC53" s="36"/>
      <c r="DD53" s="25"/>
      <c r="DE53" s="37">
        <f>DE54</f>
        <v>0</v>
      </c>
      <c r="DF53" s="37"/>
      <c r="DG53" s="37"/>
      <c r="DH53" s="36">
        <f>DH54</f>
        <v>0</v>
      </c>
      <c r="DI53" s="36">
        <f>DI54</f>
        <v>0</v>
      </c>
      <c r="DJ53" s="36"/>
      <c r="DK53" s="25"/>
      <c r="DL53" s="37">
        <f>DL54</f>
        <v>0</v>
      </c>
      <c r="DM53" s="37"/>
      <c r="DN53" s="37"/>
      <c r="DO53" s="36">
        <f>DO54</f>
        <v>0</v>
      </c>
      <c r="DP53" s="36">
        <f>DP54</f>
        <v>0</v>
      </c>
      <c r="DQ53" s="36"/>
      <c r="DR53" s="25"/>
      <c r="DS53" s="37">
        <f>DS54</f>
        <v>0</v>
      </c>
      <c r="DT53" s="37"/>
      <c r="DU53" s="37"/>
      <c r="DV53" s="36">
        <f>DV54</f>
        <v>0</v>
      </c>
      <c r="DW53" s="36">
        <f>DW54</f>
        <v>0</v>
      </c>
      <c r="DX53" s="36"/>
      <c r="DY53" s="25"/>
      <c r="DZ53" s="37">
        <f>DZ54</f>
        <v>0</v>
      </c>
      <c r="EA53" s="37"/>
      <c r="EB53" s="37"/>
      <c r="EC53" s="36">
        <f>EC54</f>
        <v>0</v>
      </c>
      <c r="ED53" s="36">
        <f>ED54</f>
        <v>0</v>
      </c>
      <c r="EE53" s="36"/>
      <c r="EF53" s="25"/>
      <c r="EG53" s="37">
        <f>EG54</f>
        <v>0</v>
      </c>
      <c r="EH53" s="37"/>
      <c r="EI53" s="37"/>
      <c r="EJ53" s="36">
        <f>EJ54</f>
        <v>0</v>
      </c>
      <c r="EK53" s="36">
        <f>EK54</f>
        <v>0</v>
      </c>
      <c r="EL53" s="36"/>
      <c r="EM53" s="25"/>
      <c r="EN53" s="37">
        <f>EN54</f>
        <v>0</v>
      </c>
      <c r="EO53" s="37"/>
      <c r="EP53" s="37"/>
      <c r="EQ53" s="36">
        <f>EQ54</f>
        <v>0</v>
      </c>
      <c r="ER53" s="36">
        <f>ER54</f>
        <v>0</v>
      </c>
      <c r="ES53" s="36"/>
      <c r="ET53" s="25"/>
      <c r="EU53" s="37">
        <f>EU54</f>
        <v>0</v>
      </c>
      <c r="EV53" s="37"/>
      <c r="EW53" s="37"/>
      <c r="EX53" s="36">
        <f>EX54</f>
        <v>0</v>
      </c>
      <c r="EY53" s="36">
        <f>EY54</f>
        <v>0</v>
      </c>
      <c r="EZ53" s="36"/>
      <c r="FA53" s="25"/>
      <c r="FB53" s="37">
        <f>FB54</f>
        <v>0</v>
      </c>
      <c r="FC53" s="37"/>
      <c r="FD53" s="37"/>
      <c r="FE53" s="36">
        <f>FE54</f>
        <v>0</v>
      </c>
      <c r="FF53" s="36">
        <f>FF54</f>
        <v>0</v>
      </c>
      <c r="FG53" s="36"/>
      <c r="FH53" s="25"/>
      <c r="FI53" s="37">
        <f>FI54</f>
        <v>0</v>
      </c>
      <c r="FJ53" s="37"/>
      <c r="FK53" s="37"/>
      <c r="FL53" s="36">
        <f>FL54</f>
        <v>0</v>
      </c>
      <c r="FM53" s="36">
        <f>FM54</f>
        <v>0</v>
      </c>
      <c r="FN53" s="36"/>
      <c r="FO53" s="25"/>
      <c r="FP53" s="37">
        <f>FP54</f>
        <v>0</v>
      </c>
      <c r="FQ53" s="37"/>
      <c r="FR53" s="37"/>
      <c r="FS53" s="36">
        <f>FS54</f>
        <v>0</v>
      </c>
      <c r="FT53" s="36">
        <f>FT54</f>
        <v>0</v>
      </c>
      <c r="FU53" s="36"/>
      <c r="FV53" s="25"/>
      <c r="FW53" s="37">
        <f>FW54</f>
        <v>0</v>
      </c>
      <c r="FX53" s="37"/>
      <c r="FY53" s="37"/>
      <c r="FZ53" s="36">
        <f>FZ54</f>
        <v>0</v>
      </c>
      <c r="GA53" s="36">
        <f>GA54</f>
        <v>0</v>
      </c>
      <c r="GB53" s="36"/>
      <c r="GC53" s="25"/>
      <c r="GD53" s="37">
        <f>GD54</f>
        <v>0</v>
      </c>
      <c r="GE53" s="37"/>
      <c r="GF53" s="37"/>
      <c r="GG53" s="36">
        <f>GG54</f>
        <v>0</v>
      </c>
      <c r="GH53" s="36">
        <f>GH54</f>
        <v>0</v>
      </c>
      <c r="GI53" s="36"/>
      <c r="GJ53" s="25"/>
      <c r="GK53" s="37">
        <f>GK54</f>
        <v>0</v>
      </c>
      <c r="GL53" s="37"/>
      <c r="GM53" s="37"/>
      <c r="GN53" s="36">
        <f>GN54</f>
        <v>0</v>
      </c>
      <c r="GO53" s="36">
        <f>GO54</f>
        <v>0</v>
      </c>
      <c r="GP53" s="36"/>
      <c r="GQ53" s="25"/>
      <c r="GR53" s="37">
        <f>GR54</f>
        <v>0</v>
      </c>
      <c r="GS53" s="37"/>
      <c r="GT53" s="37"/>
      <c r="GU53" s="36">
        <f>GU54</f>
        <v>0</v>
      </c>
      <c r="GV53" s="36">
        <f>GV54</f>
        <v>0</v>
      </c>
      <c r="GW53" s="36"/>
      <c r="GX53" s="25"/>
      <c r="GY53" s="37">
        <f>GY54</f>
        <v>0</v>
      </c>
      <c r="GZ53" s="37"/>
      <c r="HA53" s="37"/>
      <c r="HB53" s="36">
        <f>HB54</f>
        <v>0</v>
      </c>
      <c r="HC53" s="36">
        <f>HC54</f>
        <v>0</v>
      </c>
      <c r="HD53" s="36"/>
      <c r="HE53" s="25"/>
      <c r="HF53" s="37">
        <f>HF54</f>
        <v>0</v>
      </c>
      <c r="HG53" s="37"/>
      <c r="HH53" s="37"/>
      <c r="HI53" s="36">
        <f>HI54</f>
        <v>0</v>
      </c>
      <c r="HJ53" s="36">
        <f>HJ54</f>
        <v>0</v>
      </c>
      <c r="HK53" s="36"/>
      <c r="HL53" s="25"/>
      <c r="HM53" s="37">
        <f>HM54</f>
        <v>0</v>
      </c>
      <c r="HN53" s="37"/>
      <c r="HO53" s="37"/>
      <c r="HP53" s="36">
        <f>HP54</f>
        <v>0</v>
      </c>
      <c r="HQ53" s="36">
        <f>HQ54</f>
        <v>0</v>
      </c>
      <c r="HR53" s="36"/>
      <c r="HS53" s="25"/>
      <c r="HT53" s="37">
        <f>HT54</f>
        <v>0</v>
      </c>
      <c r="HU53" s="37"/>
      <c r="HV53" s="37"/>
      <c r="HW53" s="36">
        <f>HW54</f>
        <v>0</v>
      </c>
      <c r="HX53" s="36">
        <f>HX54</f>
        <v>0</v>
      </c>
      <c r="HY53" s="36"/>
      <c r="HZ53" s="25"/>
      <c r="IA53" s="37">
        <f>IA54</f>
        <v>0</v>
      </c>
      <c r="IB53" s="37"/>
      <c r="IC53" s="37"/>
      <c r="ID53" s="36">
        <f>ID54</f>
        <v>0</v>
      </c>
      <c r="IE53" s="36">
        <f>IE54</f>
        <v>0</v>
      </c>
      <c r="IF53" s="36"/>
      <c r="IG53" s="25"/>
      <c r="IH53" s="37">
        <f>IH54</f>
        <v>0</v>
      </c>
      <c r="II53" s="37"/>
      <c r="IJ53" s="37"/>
      <c r="IK53" s="36">
        <f>IK54</f>
        <v>0</v>
      </c>
      <c r="IL53" s="36">
        <f>IL54</f>
        <v>0</v>
      </c>
      <c r="IM53" s="36"/>
      <c r="IN53" s="25"/>
      <c r="IO53" s="37">
        <f>IO54</f>
        <v>0</v>
      </c>
      <c r="IP53" s="37"/>
      <c r="IQ53" s="37"/>
      <c r="IR53" s="36">
        <f>IR54</f>
        <v>0</v>
      </c>
      <c r="IS53" s="36">
        <f>IS54</f>
        <v>0</v>
      </c>
      <c r="IT53" s="36"/>
      <c r="IU53" s="25"/>
      <c r="IV53" s="37">
        <f>IV54</f>
        <v>0</v>
      </c>
      <c r="IW53" s="37"/>
      <c r="IX53" s="37"/>
      <c r="IY53" s="36">
        <f>IY54</f>
        <v>0</v>
      </c>
      <c r="IZ53" s="36">
        <f>IZ54</f>
        <v>0</v>
      </c>
      <c r="JA53" s="36"/>
      <c r="JB53" s="25"/>
      <c r="JC53" s="37">
        <f>JC54</f>
        <v>0</v>
      </c>
      <c r="JD53" s="36">
        <f>JD54</f>
        <v>0</v>
      </c>
      <c r="JE53" s="36">
        <f>JE54</f>
        <v>0</v>
      </c>
      <c r="JF53" s="36"/>
      <c r="JG53" s="25"/>
      <c r="JH53" s="37">
        <f>JH54</f>
        <v>0</v>
      </c>
      <c r="JI53" s="36">
        <f>JI54</f>
        <v>1</v>
      </c>
      <c r="JJ53" s="36">
        <f>JJ54</f>
        <v>0</v>
      </c>
      <c r="JK53" s="25"/>
      <c r="JL53" s="37">
        <f>JL54</f>
        <v>177081.78</v>
      </c>
      <c r="JM53" s="36">
        <f>JM54</f>
        <v>3</v>
      </c>
      <c r="JN53" s="36">
        <f>JN54</f>
        <v>0</v>
      </c>
      <c r="JO53" s="25"/>
      <c r="JP53" s="37">
        <f>JP54</f>
        <v>531245.34</v>
      </c>
      <c r="JQ53" s="36">
        <f>JQ54</f>
        <v>4</v>
      </c>
      <c r="JR53" s="36">
        <f>JR54</f>
        <v>0</v>
      </c>
      <c r="JS53" s="25"/>
      <c r="JT53" s="37">
        <f>JT54</f>
        <v>708327.12</v>
      </c>
      <c r="JV53" s="73">
        <f t="shared" si="489"/>
        <v>0</v>
      </c>
      <c r="JW53" s="73">
        <f t="shared" si="490"/>
        <v>0</v>
      </c>
      <c r="JX53" s="73">
        <f t="shared" si="491"/>
        <v>0</v>
      </c>
      <c r="JY53" s="80">
        <f t="shared" si="492"/>
        <v>0</v>
      </c>
      <c r="JZ53" s="73">
        <f t="shared" si="493"/>
        <v>0</v>
      </c>
      <c r="KA53" s="73">
        <f t="shared" si="494"/>
        <v>0</v>
      </c>
      <c r="KB53" s="73">
        <f t="shared" si="495"/>
        <v>0</v>
      </c>
      <c r="KC53" s="73">
        <f t="shared" si="496"/>
        <v>0</v>
      </c>
      <c r="KD53" s="73">
        <f t="shared" si="497"/>
        <v>0</v>
      </c>
      <c r="KE53" s="73">
        <f t="shared" si="498"/>
        <v>0</v>
      </c>
      <c r="KF53" s="73">
        <f t="shared" si="499"/>
        <v>0</v>
      </c>
      <c r="KG53" s="73">
        <f t="shared" si="500"/>
        <v>0</v>
      </c>
    </row>
    <row r="54" spans="1:293" ht="20.25" hidden="1" customHeight="1">
      <c r="A54" s="24">
        <v>110013</v>
      </c>
      <c r="B54" s="24" t="s">
        <v>155</v>
      </c>
      <c r="C54" s="24">
        <v>28</v>
      </c>
      <c r="D54" s="24" t="s">
        <v>151</v>
      </c>
      <c r="E54" s="34" t="s">
        <v>152</v>
      </c>
      <c r="F54" s="46" t="s">
        <v>153</v>
      </c>
      <c r="G54" s="52" t="s">
        <v>154</v>
      </c>
      <c r="H54" s="34">
        <v>177081.78</v>
      </c>
      <c r="I54" s="86">
        <v>1</v>
      </c>
      <c r="J54" s="86"/>
      <c r="K54" s="87"/>
      <c r="L54" s="88">
        <f t="shared" ref="L54" si="701">ROUND(H54*I54,2)</f>
        <v>177081.78</v>
      </c>
      <c r="M54" s="86">
        <v>3</v>
      </c>
      <c r="N54" s="33"/>
      <c r="O54" s="24"/>
      <c r="P54" s="34">
        <f>ROUND(H54*M54,2)</f>
        <v>531245.34</v>
      </c>
      <c r="Q54" s="33">
        <f>I54+M54</f>
        <v>4</v>
      </c>
      <c r="R54" s="33">
        <f>J54+N54</f>
        <v>0</v>
      </c>
      <c r="S54" s="24"/>
      <c r="T54" s="34">
        <f>L54+P54</f>
        <v>708327.12</v>
      </c>
      <c r="U54" s="33">
        <v>1</v>
      </c>
      <c r="V54" s="33">
        <f>ROUND(U54*($J$54/$I$54),0)</f>
        <v>0</v>
      </c>
      <c r="W54" s="33"/>
      <c r="X54" s="24"/>
      <c r="Y54" s="34">
        <f>ROUND(U54*$H$54,2)</f>
        <v>177081.78</v>
      </c>
      <c r="Z54" s="34"/>
      <c r="AA54" s="34"/>
      <c r="AB54" s="33">
        <v>1</v>
      </c>
      <c r="AC54" s="33">
        <f>ROUND(AB54*($N$54/$M$54),0)</f>
        <v>0</v>
      </c>
      <c r="AD54" s="33"/>
      <c r="AE54" s="24"/>
      <c r="AF54" s="34">
        <f>ROUND(AB54*$H$54,2)</f>
        <v>177081.78</v>
      </c>
      <c r="AG54" s="34"/>
      <c r="AH54" s="34"/>
      <c r="AI54" s="33">
        <f>U54+AB54</f>
        <v>2</v>
      </c>
      <c r="AJ54" s="33">
        <f>V54+AC54</f>
        <v>0</v>
      </c>
      <c r="AK54" s="33"/>
      <c r="AL54" s="24"/>
      <c r="AM54" s="34">
        <f>Y54+AF54</f>
        <v>354163.56</v>
      </c>
      <c r="AN54" s="34"/>
      <c r="AO54" s="34"/>
      <c r="AP54" s="33"/>
      <c r="AQ54" s="33">
        <f>ROUND(AP54*($J$54/$I$54),0)</f>
        <v>0</v>
      </c>
      <c r="AR54" s="33"/>
      <c r="AS54" s="24"/>
      <c r="AT54" s="34">
        <f>ROUND(AP54*$H$54,2)</f>
        <v>0</v>
      </c>
      <c r="AU54" s="34"/>
      <c r="AV54" s="34"/>
      <c r="AW54" s="33">
        <v>1</v>
      </c>
      <c r="AX54" s="33">
        <f>ROUND(AW54*($N$54/$M$54),0)</f>
        <v>0</v>
      </c>
      <c r="AY54" s="33"/>
      <c r="AZ54" s="24"/>
      <c r="BA54" s="34">
        <f>ROUND(AW54*$H$54,2)</f>
        <v>177081.78</v>
      </c>
      <c r="BB54" s="34"/>
      <c r="BC54" s="34"/>
      <c r="BD54" s="33">
        <f t="shared" ref="BD54" si="702">AP54+AW54</f>
        <v>1</v>
      </c>
      <c r="BE54" s="33">
        <f t="shared" ref="BE54" si="703">AQ54+AX54</f>
        <v>0</v>
      </c>
      <c r="BF54" s="33"/>
      <c r="BG54" s="24"/>
      <c r="BH54" s="34">
        <f t="shared" ref="BH54" si="704">AT54+BA54</f>
        <v>177081.78</v>
      </c>
      <c r="BI54" s="34"/>
      <c r="BJ54" s="34"/>
      <c r="BK54" s="33"/>
      <c r="BL54" s="33">
        <f>ROUND(BK54*($J$54/$I$54),0)</f>
        <v>0</v>
      </c>
      <c r="BM54" s="33"/>
      <c r="BN54" s="24"/>
      <c r="BO54" s="34">
        <f>ROUND(BK54*$H$54,2)</f>
        <v>0</v>
      </c>
      <c r="BP54" s="34"/>
      <c r="BQ54" s="34"/>
      <c r="BR54" s="33">
        <v>1</v>
      </c>
      <c r="BS54" s="33">
        <f>ROUND(BR54*($N$54/$M$54),0)</f>
        <v>0</v>
      </c>
      <c r="BT54" s="33"/>
      <c r="BU54" s="24"/>
      <c r="BV54" s="34">
        <f>ROUND(BR54*$H$54,2)</f>
        <v>177081.78</v>
      </c>
      <c r="BW54" s="34"/>
      <c r="BX54" s="34"/>
      <c r="BY54" s="33">
        <f t="shared" ref="BY54" si="705">BK54+BR54</f>
        <v>1</v>
      </c>
      <c r="BZ54" s="33">
        <f t="shared" ref="BZ54" si="706">BL54+BS54</f>
        <v>0</v>
      </c>
      <c r="CA54" s="33"/>
      <c r="CB54" s="24"/>
      <c r="CC54" s="34">
        <f t="shared" ref="CC54" si="707">BO54+BV54</f>
        <v>177081.78</v>
      </c>
      <c r="CD54" s="34"/>
      <c r="CE54" s="34"/>
      <c r="CF54" s="33"/>
      <c r="CG54" s="33">
        <f>ROUND(CF54*($J$54/$I$54),0)</f>
        <v>0</v>
      </c>
      <c r="CH54" s="33"/>
      <c r="CI54" s="24"/>
      <c r="CJ54" s="34">
        <f>ROUND(CF54*$H$54,2)</f>
        <v>0</v>
      </c>
      <c r="CK54" s="34"/>
      <c r="CL54" s="34"/>
      <c r="CM54" s="33"/>
      <c r="CN54" s="33">
        <f>ROUND(CM54*($N$54/$M$54),0)</f>
        <v>0</v>
      </c>
      <c r="CO54" s="33"/>
      <c r="CP54" s="24"/>
      <c r="CQ54" s="34">
        <f>ROUND(CM54*$H$54,2)</f>
        <v>0</v>
      </c>
      <c r="CR54" s="34"/>
      <c r="CS54" s="34"/>
      <c r="CT54" s="33">
        <f t="shared" ref="CT54" si="708">CF54+CM54</f>
        <v>0</v>
      </c>
      <c r="CU54" s="33">
        <f t="shared" ref="CU54" si="709">CG54+CN54</f>
        <v>0</v>
      </c>
      <c r="CV54" s="33"/>
      <c r="CW54" s="24"/>
      <c r="CX54" s="34">
        <f t="shared" ref="CX54" si="710">CJ54+CQ54</f>
        <v>0</v>
      </c>
      <c r="CY54" s="34"/>
      <c r="CZ54" s="34"/>
      <c r="DA54" s="33"/>
      <c r="DB54" s="33">
        <f>ROUND(DA54*($J$54/$I$54),0)</f>
        <v>0</v>
      </c>
      <c r="DC54" s="33"/>
      <c r="DD54" s="24"/>
      <c r="DE54" s="34">
        <f>ROUND(DA54*$H$54,2)</f>
        <v>0</v>
      </c>
      <c r="DF54" s="34"/>
      <c r="DG54" s="34"/>
      <c r="DH54" s="33"/>
      <c r="DI54" s="33">
        <f>ROUND(DH54*($N$54/$M$54),0)</f>
        <v>0</v>
      </c>
      <c r="DJ54" s="33"/>
      <c r="DK54" s="24"/>
      <c r="DL54" s="34">
        <f>ROUND(DH54*$H$54,2)</f>
        <v>0</v>
      </c>
      <c r="DM54" s="34"/>
      <c r="DN54" s="34"/>
      <c r="DO54" s="33">
        <f t="shared" ref="DO54" si="711">DA54+DH54</f>
        <v>0</v>
      </c>
      <c r="DP54" s="33">
        <f t="shared" ref="DP54" si="712">DB54+DI54</f>
        <v>0</v>
      </c>
      <c r="DQ54" s="33"/>
      <c r="DR54" s="24"/>
      <c r="DS54" s="34">
        <f t="shared" ref="DS54" si="713">DE54+DL54</f>
        <v>0</v>
      </c>
      <c r="DT54" s="34"/>
      <c r="DU54" s="34"/>
      <c r="DV54" s="33"/>
      <c r="DW54" s="33">
        <f>ROUND(DV54*($J$54/$I$54),0)</f>
        <v>0</v>
      </c>
      <c r="DX54" s="33"/>
      <c r="DY54" s="24"/>
      <c r="DZ54" s="34">
        <f>ROUND(DV54*$H$54,2)</f>
        <v>0</v>
      </c>
      <c r="EA54" s="34"/>
      <c r="EB54" s="34"/>
      <c r="EC54" s="33"/>
      <c r="ED54" s="33">
        <f>ROUND(EC54*($N$54/$M$54),0)</f>
        <v>0</v>
      </c>
      <c r="EE54" s="33"/>
      <c r="EF54" s="24"/>
      <c r="EG54" s="34">
        <f>ROUND(EC54*$H$54,2)</f>
        <v>0</v>
      </c>
      <c r="EH54" s="34"/>
      <c r="EI54" s="34"/>
      <c r="EJ54" s="33">
        <f t="shared" ref="EJ54" si="714">DV54+EC54</f>
        <v>0</v>
      </c>
      <c r="EK54" s="33">
        <f t="shared" ref="EK54" si="715">DW54+ED54</f>
        <v>0</v>
      </c>
      <c r="EL54" s="33"/>
      <c r="EM54" s="24"/>
      <c r="EN54" s="34">
        <f t="shared" ref="EN54" si="716">DZ54+EG54</f>
        <v>0</v>
      </c>
      <c r="EO54" s="34"/>
      <c r="EP54" s="34"/>
      <c r="EQ54" s="33"/>
      <c r="ER54" s="33">
        <f>ROUND(EQ54*($J$54/$I$54),0)</f>
        <v>0</v>
      </c>
      <c r="ES54" s="33"/>
      <c r="ET54" s="24"/>
      <c r="EU54" s="34">
        <f>ROUND(EQ54*$H$54,2)</f>
        <v>0</v>
      </c>
      <c r="EV54" s="34"/>
      <c r="EW54" s="34"/>
      <c r="EX54" s="33"/>
      <c r="EY54" s="33">
        <f>ROUND(EX54*($N$54/$M$54),0)</f>
        <v>0</v>
      </c>
      <c r="EZ54" s="33"/>
      <c r="FA54" s="24"/>
      <c r="FB54" s="34">
        <f>ROUND(EX54*$H$54,2)</f>
        <v>0</v>
      </c>
      <c r="FC54" s="34"/>
      <c r="FD54" s="34"/>
      <c r="FE54" s="33">
        <f t="shared" ref="FE54" si="717">EQ54+EX54</f>
        <v>0</v>
      </c>
      <c r="FF54" s="33">
        <f t="shared" ref="FF54" si="718">ER54+EY54</f>
        <v>0</v>
      </c>
      <c r="FG54" s="33"/>
      <c r="FH54" s="24"/>
      <c r="FI54" s="34">
        <f t="shared" ref="FI54" si="719">EU54+FB54</f>
        <v>0</v>
      </c>
      <c r="FJ54" s="34"/>
      <c r="FK54" s="34"/>
      <c r="FL54" s="33"/>
      <c r="FM54" s="33">
        <f>ROUND(FL54*($J$54/$I$54),0)</f>
        <v>0</v>
      </c>
      <c r="FN54" s="33"/>
      <c r="FO54" s="24"/>
      <c r="FP54" s="34">
        <f>ROUND(FL54*$H$54,2)</f>
        <v>0</v>
      </c>
      <c r="FQ54" s="34"/>
      <c r="FR54" s="34"/>
      <c r="FS54" s="33"/>
      <c r="FT54" s="33">
        <f>ROUND(FS54*($N$54/$M$54),0)</f>
        <v>0</v>
      </c>
      <c r="FU54" s="33"/>
      <c r="FV54" s="24"/>
      <c r="FW54" s="34">
        <f>ROUND(FS54*$H$54,2)</f>
        <v>0</v>
      </c>
      <c r="FX54" s="34"/>
      <c r="FY54" s="34"/>
      <c r="FZ54" s="33">
        <f t="shared" ref="FZ54" si="720">FL54+FS54</f>
        <v>0</v>
      </c>
      <c r="GA54" s="33">
        <f t="shared" ref="GA54" si="721">FM54+FT54</f>
        <v>0</v>
      </c>
      <c r="GB54" s="33"/>
      <c r="GC54" s="24"/>
      <c r="GD54" s="34">
        <f t="shared" ref="GD54" si="722">FP54+FW54</f>
        <v>0</v>
      </c>
      <c r="GE54" s="34"/>
      <c r="GF54" s="34"/>
      <c r="GG54" s="33"/>
      <c r="GH54" s="33">
        <f>ROUND(GG54*($J$54/$I$54),0)</f>
        <v>0</v>
      </c>
      <c r="GI54" s="33"/>
      <c r="GJ54" s="24"/>
      <c r="GK54" s="34">
        <f>ROUND(GG54*$H$54,2)</f>
        <v>0</v>
      </c>
      <c r="GL54" s="34"/>
      <c r="GM54" s="34"/>
      <c r="GN54" s="33"/>
      <c r="GO54" s="33">
        <f>ROUND(GN54*($N$54/$M$54),0)</f>
        <v>0</v>
      </c>
      <c r="GP54" s="33"/>
      <c r="GQ54" s="24"/>
      <c r="GR54" s="34">
        <f>ROUND(GN54*$H$54,2)</f>
        <v>0</v>
      </c>
      <c r="GS54" s="34"/>
      <c r="GT54" s="34"/>
      <c r="GU54" s="33">
        <f t="shared" ref="GU54" si="723">GG54+GN54</f>
        <v>0</v>
      </c>
      <c r="GV54" s="33">
        <f t="shared" ref="GV54" si="724">GH54+GO54</f>
        <v>0</v>
      </c>
      <c r="GW54" s="33"/>
      <c r="GX54" s="24"/>
      <c r="GY54" s="34">
        <f t="shared" ref="GY54" si="725">GK54+GR54</f>
        <v>0</v>
      </c>
      <c r="GZ54" s="34"/>
      <c r="HA54" s="34"/>
      <c r="HB54" s="33"/>
      <c r="HC54" s="33">
        <f>ROUND(HB54*($J$54/$I$54),0)</f>
        <v>0</v>
      </c>
      <c r="HD54" s="33"/>
      <c r="HE54" s="24"/>
      <c r="HF54" s="34">
        <f>ROUND(HB54*$H$54,2)</f>
        <v>0</v>
      </c>
      <c r="HG54" s="34"/>
      <c r="HH54" s="34"/>
      <c r="HI54" s="33"/>
      <c r="HJ54" s="33">
        <f>ROUND(HI54*($N$54/$M$54),0)</f>
        <v>0</v>
      </c>
      <c r="HK54" s="33"/>
      <c r="HL54" s="24"/>
      <c r="HM54" s="34">
        <f>ROUND(HI54*$H$54,2)</f>
        <v>0</v>
      </c>
      <c r="HN54" s="34"/>
      <c r="HO54" s="34"/>
      <c r="HP54" s="33">
        <f t="shared" ref="HP54" si="726">HB54+HI54</f>
        <v>0</v>
      </c>
      <c r="HQ54" s="33">
        <f t="shared" ref="HQ54" si="727">HC54+HJ54</f>
        <v>0</v>
      </c>
      <c r="HR54" s="33"/>
      <c r="HS54" s="24"/>
      <c r="HT54" s="34">
        <f t="shared" ref="HT54" si="728">HF54+HM54</f>
        <v>0</v>
      </c>
      <c r="HU54" s="34"/>
      <c r="HV54" s="34"/>
      <c r="HW54" s="33"/>
      <c r="HX54" s="33">
        <f>ROUND(HW54*($J$54/$I$54),0)</f>
        <v>0</v>
      </c>
      <c r="HY54" s="33"/>
      <c r="HZ54" s="24"/>
      <c r="IA54" s="34">
        <f>ROUND(HW54*$H$54,2)</f>
        <v>0</v>
      </c>
      <c r="IB54" s="34"/>
      <c r="IC54" s="34"/>
      <c r="ID54" s="33"/>
      <c r="IE54" s="33">
        <f>ROUND(ID54*($N$54/$M$54),0)</f>
        <v>0</v>
      </c>
      <c r="IF54" s="33"/>
      <c r="IG54" s="24"/>
      <c r="IH54" s="34">
        <f>ROUND(ID54*$H$54,2)</f>
        <v>0</v>
      </c>
      <c r="II54" s="34"/>
      <c r="IJ54" s="34"/>
      <c r="IK54" s="33">
        <f t="shared" ref="IK54" si="729">HW54+ID54</f>
        <v>0</v>
      </c>
      <c r="IL54" s="33">
        <f t="shared" ref="IL54" si="730">HX54+IE54</f>
        <v>0</v>
      </c>
      <c r="IM54" s="33"/>
      <c r="IN54" s="24"/>
      <c r="IO54" s="34">
        <f t="shared" ref="IO54" si="731">IA54+IH54</f>
        <v>0</v>
      </c>
      <c r="IP54" s="34"/>
      <c r="IQ54" s="34"/>
      <c r="IR54" s="33"/>
      <c r="IS54" s="33">
        <f>ROUND(IR54*($J$54/$I$54),0)</f>
        <v>0</v>
      </c>
      <c r="IT54" s="33"/>
      <c r="IU54" s="24"/>
      <c r="IV54" s="34">
        <f>ROUND(IR54*$H$54,2)</f>
        <v>0</v>
      </c>
      <c r="IW54" s="34"/>
      <c r="IX54" s="34"/>
      <c r="IY54" s="33"/>
      <c r="IZ54" s="33">
        <f>ROUND(IY54*($N$54/$M$54),0)</f>
        <v>0</v>
      </c>
      <c r="JA54" s="33"/>
      <c r="JB54" s="24"/>
      <c r="JC54" s="34">
        <f>ROUND(IY54*$H$54,2)</f>
        <v>0</v>
      </c>
      <c r="JD54" s="33">
        <f t="shared" ref="JD54" si="732">IR54+IY54</f>
        <v>0</v>
      </c>
      <c r="JE54" s="33">
        <f t="shared" ref="JE54" si="733">IS54+IZ54</f>
        <v>0</v>
      </c>
      <c r="JF54" s="33"/>
      <c r="JG54" s="24"/>
      <c r="JH54" s="34">
        <f t="shared" ref="JH54" si="734">IV54+JC54</f>
        <v>0</v>
      </c>
      <c r="JI54" s="33">
        <f>U54+AP54+BK54+CF54+DA54+DV54+EQ54+FL54+GG54+HB54+HW54+IR54</f>
        <v>1</v>
      </c>
      <c r="JJ54" s="33">
        <f>V54+AQ54+BL54+CG54+DB54+DW54+ER54+FM54+GH54+HC54+HX54+IS54</f>
        <v>0</v>
      </c>
      <c r="JK54" s="33"/>
      <c r="JL54" s="34">
        <f>Y54+AT54+BO54+CJ54+DE54+DZ54+EU54+FP54+GK54+HF54+IA54+IV54</f>
        <v>177081.78</v>
      </c>
      <c r="JM54" s="33">
        <f t="shared" ref="JM54" si="735">AB54+AW54+BR54+CM54+DH54+EC54+EX54+FS54+GN54+HI54+ID54+IY54</f>
        <v>3</v>
      </c>
      <c r="JN54" s="33">
        <f t="shared" ref="JN54" si="736">AC54+AX54+BS54+CN54+DI54+ED54+EY54+FT54+GO54+HJ54+IE54+IZ54</f>
        <v>0</v>
      </c>
      <c r="JO54" s="33"/>
      <c r="JP54" s="34">
        <f t="shared" ref="JP54" si="737">AF54+BA54+BV54+CQ54+DL54+EG54+FB54+FW54+GR54+HM54+IH54+JC54</f>
        <v>531245.34</v>
      </c>
      <c r="JQ54" s="33">
        <f t="shared" ref="JQ54" si="738">JI54+JM54</f>
        <v>4</v>
      </c>
      <c r="JR54" s="33">
        <f t="shared" ref="JR54" si="739">JJ54+JN54</f>
        <v>0</v>
      </c>
      <c r="JS54" s="24"/>
      <c r="JT54" s="34">
        <f t="shared" ref="JT54" si="740">JL54+JP54</f>
        <v>708327.12</v>
      </c>
      <c r="JV54" s="73">
        <f t="shared" si="489"/>
        <v>0</v>
      </c>
      <c r="JW54" s="73">
        <f t="shared" si="490"/>
        <v>0</v>
      </c>
      <c r="JX54" s="73">
        <f t="shared" si="491"/>
        <v>0</v>
      </c>
      <c r="JY54" s="80">
        <f t="shared" si="492"/>
        <v>0</v>
      </c>
      <c r="JZ54" s="73">
        <f t="shared" si="493"/>
        <v>0</v>
      </c>
      <c r="KA54" s="73">
        <f t="shared" si="494"/>
        <v>0</v>
      </c>
      <c r="KB54" s="73">
        <f t="shared" si="495"/>
        <v>0</v>
      </c>
      <c r="KC54" s="73">
        <f t="shared" si="496"/>
        <v>0</v>
      </c>
      <c r="KD54" s="73">
        <f t="shared" si="497"/>
        <v>0</v>
      </c>
      <c r="KE54" s="73">
        <f t="shared" si="498"/>
        <v>0</v>
      </c>
      <c r="KF54" s="73">
        <f t="shared" si="499"/>
        <v>0</v>
      </c>
      <c r="KG54" s="73">
        <f t="shared" si="500"/>
        <v>0</v>
      </c>
    </row>
    <row r="55" spans="1:293" s="28" customFormat="1" ht="20.25" customHeight="1">
      <c r="A55" s="29">
        <v>110014</v>
      </c>
      <c r="B55" s="29" t="s">
        <v>41</v>
      </c>
      <c r="C55" s="29"/>
      <c r="D55" s="29"/>
      <c r="E55" s="29"/>
      <c r="F55" s="42"/>
      <c r="G55" s="42"/>
      <c r="H55" s="38"/>
      <c r="I55" s="39">
        <f>I56</f>
        <v>180</v>
      </c>
      <c r="J55" s="39">
        <f>J56</f>
        <v>0</v>
      </c>
      <c r="K55" s="29"/>
      <c r="L55" s="38">
        <f>L56</f>
        <v>34635158.880000003</v>
      </c>
      <c r="M55" s="39">
        <f>M56</f>
        <v>30</v>
      </c>
      <c r="N55" s="39">
        <f>N56</f>
        <v>0</v>
      </c>
      <c r="O55" s="29"/>
      <c r="P55" s="38">
        <f>P56</f>
        <v>5921732.3199999994</v>
      </c>
      <c r="Q55" s="39">
        <f>Q56</f>
        <v>210</v>
      </c>
      <c r="R55" s="39">
        <f>R56</f>
        <v>0</v>
      </c>
      <c r="S55" s="29"/>
      <c r="T55" s="38">
        <f>T56</f>
        <v>40556891.199999996</v>
      </c>
      <c r="U55" s="39">
        <f>U56</f>
        <v>18</v>
      </c>
      <c r="V55" s="39">
        <f>V56</f>
        <v>0</v>
      </c>
      <c r="W55" s="39"/>
      <c r="X55" s="29"/>
      <c r="Y55" s="38">
        <f>Y56</f>
        <v>3598756</v>
      </c>
      <c r="Z55" s="38"/>
      <c r="AA55" s="38"/>
      <c r="AB55" s="39">
        <f>AB56</f>
        <v>6</v>
      </c>
      <c r="AC55" s="39">
        <f>AC56</f>
        <v>0</v>
      </c>
      <c r="AD55" s="39"/>
      <c r="AE55" s="29"/>
      <c r="AF55" s="38">
        <f>AF56</f>
        <v>1403357.76</v>
      </c>
      <c r="AG55" s="38"/>
      <c r="AH55" s="38"/>
      <c r="AI55" s="39">
        <f>AI56</f>
        <v>24</v>
      </c>
      <c r="AJ55" s="39">
        <f>AJ56</f>
        <v>0</v>
      </c>
      <c r="AK55" s="39"/>
      <c r="AL55" s="29"/>
      <c r="AM55" s="38">
        <f>AM56</f>
        <v>5002113.7600000007</v>
      </c>
      <c r="AN55" s="38"/>
      <c r="AO55" s="38"/>
      <c r="AP55" s="39">
        <f>AP56</f>
        <v>17</v>
      </c>
      <c r="AQ55" s="39">
        <f>AQ56</f>
        <v>0</v>
      </c>
      <c r="AR55" s="39"/>
      <c r="AS55" s="29"/>
      <c r="AT55" s="38">
        <f>AT56</f>
        <v>3351576.4800000004</v>
      </c>
      <c r="AU55" s="38"/>
      <c r="AV55" s="38"/>
      <c r="AW55" s="39">
        <f>AW56</f>
        <v>5</v>
      </c>
      <c r="AX55" s="39">
        <f>AX56</f>
        <v>0</v>
      </c>
      <c r="AY55" s="39"/>
      <c r="AZ55" s="29"/>
      <c r="BA55" s="38">
        <f>BA56</f>
        <v>1122586.08</v>
      </c>
      <c r="BB55" s="38"/>
      <c r="BC55" s="38"/>
      <c r="BD55" s="39">
        <f>BD56</f>
        <v>22</v>
      </c>
      <c r="BE55" s="39">
        <f>BE56</f>
        <v>0</v>
      </c>
      <c r="BF55" s="39"/>
      <c r="BG55" s="29"/>
      <c r="BH55" s="38">
        <f>BH56</f>
        <v>4474162.5599999996</v>
      </c>
      <c r="BI55" s="38"/>
      <c r="BJ55" s="38"/>
      <c r="BK55" s="39">
        <f>BK56</f>
        <v>17</v>
      </c>
      <c r="BL55" s="39">
        <f>BL56</f>
        <v>0</v>
      </c>
      <c r="BM55" s="39"/>
      <c r="BN55" s="29"/>
      <c r="BO55" s="38">
        <f>BO56</f>
        <v>3351576.4800000004</v>
      </c>
      <c r="BP55" s="38"/>
      <c r="BQ55" s="38"/>
      <c r="BR55" s="39">
        <f>BR56</f>
        <v>3</v>
      </c>
      <c r="BS55" s="39">
        <f>BS56</f>
        <v>0</v>
      </c>
      <c r="BT55" s="39"/>
      <c r="BU55" s="29"/>
      <c r="BV55" s="38">
        <f>BV56</f>
        <v>587387.36</v>
      </c>
      <c r="BW55" s="38"/>
      <c r="BX55" s="38"/>
      <c r="BY55" s="39">
        <f>BY56</f>
        <v>20</v>
      </c>
      <c r="BZ55" s="39">
        <f>BZ56</f>
        <v>0</v>
      </c>
      <c r="CA55" s="39"/>
      <c r="CB55" s="29"/>
      <c r="CC55" s="38">
        <f>CC56</f>
        <v>3938963.84</v>
      </c>
      <c r="CD55" s="38"/>
      <c r="CE55" s="38"/>
      <c r="CF55" s="39">
        <f>CF56</f>
        <v>16</v>
      </c>
      <c r="CG55" s="39">
        <f>CG56</f>
        <v>0</v>
      </c>
      <c r="CH55" s="39"/>
      <c r="CI55" s="29"/>
      <c r="CJ55" s="38">
        <f>CJ56</f>
        <v>3191135.3600000003</v>
      </c>
      <c r="CK55" s="38"/>
      <c r="CL55" s="38"/>
      <c r="CM55" s="39">
        <f>CM56</f>
        <v>3</v>
      </c>
      <c r="CN55" s="39">
        <f>CN56</f>
        <v>0</v>
      </c>
      <c r="CO55" s="39"/>
      <c r="CP55" s="29"/>
      <c r="CQ55" s="38">
        <f>CQ56</f>
        <v>587387.36</v>
      </c>
      <c r="CR55" s="38"/>
      <c r="CS55" s="38"/>
      <c r="CT55" s="39">
        <f>CT56</f>
        <v>19</v>
      </c>
      <c r="CU55" s="39">
        <f>CU56</f>
        <v>0</v>
      </c>
      <c r="CV55" s="39"/>
      <c r="CW55" s="29"/>
      <c r="CX55" s="38">
        <f>CX56</f>
        <v>3778522.7199999997</v>
      </c>
      <c r="CY55" s="38"/>
      <c r="CZ55" s="38"/>
      <c r="DA55" s="39">
        <f>DA56</f>
        <v>15</v>
      </c>
      <c r="DB55" s="39">
        <f>DB56</f>
        <v>0</v>
      </c>
      <c r="DC55" s="39"/>
      <c r="DD55" s="29"/>
      <c r="DE55" s="38">
        <f>DE56</f>
        <v>2910363.68</v>
      </c>
      <c r="DF55" s="38"/>
      <c r="DG55" s="38"/>
      <c r="DH55" s="39">
        <f>DH56</f>
        <v>2</v>
      </c>
      <c r="DI55" s="39">
        <f>DI56</f>
        <v>0</v>
      </c>
      <c r="DJ55" s="39"/>
      <c r="DK55" s="29"/>
      <c r="DL55" s="38">
        <f>DL56</f>
        <v>340207.83999999997</v>
      </c>
      <c r="DM55" s="38"/>
      <c r="DN55" s="38"/>
      <c r="DO55" s="39">
        <f>DO56</f>
        <v>17</v>
      </c>
      <c r="DP55" s="39">
        <f>DP56</f>
        <v>0</v>
      </c>
      <c r="DQ55" s="39"/>
      <c r="DR55" s="29"/>
      <c r="DS55" s="38">
        <f>DS56</f>
        <v>3250571.52</v>
      </c>
      <c r="DT55" s="38"/>
      <c r="DU55" s="38"/>
      <c r="DV55" s="39">
        <f>DV56</f>
        <v>15</v>
      </c>
      <c r="DW55" s="39">
        <f>DW56</f>
        <v>0</v>
      </c>
      <c r="DX55" s="39"/>
      <c r="DY55" s="29"/>
      <c r="DZ55" s="38">
        <f>DZ56</f>
        <v>2910363.68</v>
      </c>
      <c r="EA55" s="38"/>
      <c r="EB55" s="38"/>
      <c r="EC55" s="39">
        <f>EC56</f>
        <v>2</v>
      </c>
      <c r="ED55" s="39">
        <f>ED56</f>
        <v>0</v>
      </c>
      <c r="EE55" s="39"/>
      <c r="EF55" s="29"/>
      <c r="EG55" s="38">
        <f>EG56</f>
        <v>340207.83999999997</v>
      </c>
      <c r="EH55" s="38"/>
      <c r="EI55" s="38"/>
      <c r="EJ55" s="39">
        <f>EJ56</f>
        <v>17</v>
      </c>
      <c r="EK55" s="39">
        <f>EK56</f>
        <v>0</v>
      </c>
      <c r="EL55" s="39"/>
      <c r="EM55" s="29"/>
      <c r="EN55" s="38">
        <f>EN56</f>
        <v>3250571.52</v>
      </c>
      <c r="EO55" s="38"/>
      <c r="EP55" s="38"/>
      <c r="EQ55" s="39">
        <f>EQ56</f>
        <v>15</v>
      </c>
      <c r="ER55" s="39">
        <f>ER56</f>
        <v>0</v>
      </c>
      <c r="ES55" s="39"/>
      <c r="ET55" s="29"/>
      <c r="EU55" s="38">
        <f>EU56</f>
        <v>2910363.68</v>
      </c>
      <c r="EV55" s="38"/>
      <c r="EW55" s="38"/>
      <c r="EX55" s="39">
        <f>EX56</f>
        <v>2</v>
      </c>
      <c r="EY55" s="39">
        <f>EY56</f>
        <v>0</v>
      </c>
      <c r="EZ55" s="39"/>
      <c r="FA55" s="29"/>
      <c r="FB55" s="38">
        <f>FB56</f>
        <v>340207.83999999997</v>
      </c>
      <c r="FC55" s="38"/>
      <c r="FD55" s="38"/>
      <c r="FE55" s="39">
        <f>FE56</f>
        <v>17</v>
      </c>
      <c r="FF55" s="39">
        <f>FF56</f>
        <v>0</v>
      </c>
      <c r="FG55" s="39"/>
      <c r="FH55" s="29"/>
      <c r="FI55" s="38">
        <f>FI56</f>
        <v>3250571.52</v>
      </c>
      <c r="FJ55" s="38"/>
      <c r="FK55" s="38"/>
      <c r="FL55" s="39">
        <f>FL56</f>
        <v>15</v>
      </c>
      <c r="FM55" s="39">
        <f>FM56</f>
        <v>0</v>
      </c>
      <c r="FN55" s="39"/>
      <c r="FO55" s="29"/>
      <c r="FP55" s="38">
        <f>FP56</f>
        <v>2910363.68</v>
      </c>
      <c r="FQ55" s="38"/>
      <c r="FR55" s="38"/>
      <c r="FS55" s="39">
        <f>FS56</f>
        <v>2</v>
      </c>
      <c r="FT55" s="39">
        <f>FT56</f>
        <v>0</v>
      </c>
      <c r="FU55" s="39"/>
      <c r="FV55" s="29"/>
      <c r="FW55" s="38">
        <f>FW56</f>
        <v>340207.83999999997</v>
      </c>
      <c r="FX55" s="38"/>
      <c r="FY55" s="38"/>
      <c r="FZ55" s="39">
        <f>FZ56</f>
        <v>17</v>
      </c>
      <c r="GA55" s="39">
        <f>GA56</f>
        <v>0</v>
      </c>
      <c r="GB55" s="39"/>
      <c r="GC55" s="29"/>
      <c r="GD55" s="38">
        <f>GD56</f>
        <v>3250571.52</v>
      </c>
      <c r="GE55" s="38"/>
      <c r="GF55" s="38"/>
      <c r="GG55" s="39">
        <f>GG56</f>
        <v>13</v>
      </c>
      <c r="GH55" s="39">
        <f>GH56</f>
        <v>0</v>
      </c>
      <c r="GI55" s="39"/>
      <c r="GJ55" s="29"/>
      <c r="GK55" s="38">
        <f>GK56</f>
        <v>2375164.96</v>
      </c>
      <c r="GL55" s="38"/>
      <c r="GM55" s="38"/>
      <c r="GN55" s="39">
        <f>GN56</f>
        <v>2</v>
      </c>
      <c r="GO55" s="39">
        <f>GO56</f>
        <v>0</v>
      </c>
      <c r="GP55" s="39"/>
      <c r="GQ55" s="29"/>
      <c r="GR55" s="38">
        <f>GR56</f>
        <v>340207.83999999997</v>
      </c>
      <c r="GS55" s="38"/>
      <c r="GT55" s="38"/>
      <c r="GU55" s="39">
        <f>GU56</f>
        <v>15</v>
      </c>
      <c r="GV55" s="39">
        <f>GV56</f>
        <v>0</v>
      </c>
      <c r="GW55" s="39"/>
      <c r="GX55" s="29"/>
      <c r="GY55" s="38">
        <f>GY56</f>
        <v>2715372.8</v>
      </c>
      <c r="GZ55" s="38"/>
      <c r="HA55" s="38"/>
      <c r="HB55" s="39">
        <f>HB56</f>
        <v>13</v>
      </c>
      <c r="HC55" s="39">
        <f>HC56</f>
        <v>0</v>
      </c>
      <c r="HD55" s="39"/>
      <c r="HE55" s="29"/>
      <c r="HF55" s="38">
        <f>HF56</f>
        <v>2375164.96</v>
      </c>
      <c r="HG55" s="38"/>
      <c r="HH55" s="38"/>
      <c r="HI55" s="39">
        <f>HI56</f>
        <v>2</v>
      </c>
      <c r="HJ55" s="39">
        <f>HJ56</f>
        <v>0</v>
      </c>
      <c r="HK55" s="39"/>
      <c r="HL55" s="29"/>
      <c r="HM55" s="38">
        <f>HM56</f>
        <v>340207.83999999997</v>
      </c>
      <c r="HN55" s="38"/>
      <c r="HO55" s="38"/>
      <c r="HP55" s="39">
        <f>HP56</f>
        <v>15</v>
      </c>
      <c r="HQ55" s="39">
        <f>HQ56</f>
        <v>0</v>
      </c>
      <c r="HR55" s="39"/>
      <c r="HS55" s="29"/>
      <c r="HT55" s="38">
        <f>HT56</f>
        <v>2715372.8</v>
      </c>
      <c r="HU55" s="38"/>
      <c r="HV55" s="38"/>
      <c r="HW55" s="39">
        <f>HW56</f>
        <v>13</v>
      </c>
      <c r="HX55" s="39">
        <f>HX56</f>
        <v>0</v>
      </c>
      <c r="HY55" s="39"/>
      <c r="HZ55" s="29"/>
      <c r="IA55" s="38">
        <f>IA56</f>
        <v>2375164.96</v>
      </c>
      <c r="IB55" s="38"/>
      <c r="IC55" s="38"/>
      <c r="ID55" s="39">
        <f>ID56</f>
        <v>1</v>
      </c>
      <c r="IE55" s="39">
        <f>IE56</f>
        <v>0</v>
      </c>
      <c r="IF55" s="39"/>
      <c r="IG55" s="29"/>
      <c r="IH55" s="38">
        <f>IH56</f>
        <v>179766.72</v>
      </c>
      <c r="II55" s="38"/>
      <c r="IJ55" s="38"/>
      <c r="IK55" s="39">
        <f>IK56</f>
        <v>14</v>
      </c>
      <c r="IL55" s="39">
        <f>IL56</f>
        <v>0</v>
      </c>
      <c r="IM55" s="39"/>
      <c r="IN55" s="29"/>
      <c r="IO55" s="38">
        <f>IO56</f>
        <v>2554931.6800000002</v>
      </c>
      <c r="IP55" s="38"/>
      <c r="IQ55" s="38"/>
      <c r="IR55" s="39">
        <f>IR56</f>
        <v>13</v>
      </c>
      <c r="IS55" s="39">
        <f>IS56</f>
        <v>0</v>
      </c>
      <c r="IT55" s="39"/>
      <c r="IU55" s="29"/>
      <c r="IV55" s="38">
        <f>IV56</f>
        <v>2375164.96</v>
      </c>
      <c r="IW55" s="38"/>
      <c r="IX55" s="38"/>
      <c r="IY55" s="39">
        <f>IY56</f>
        <v>0</v>
      </c>
      <c r="IZ55" s="39">
        <f>IZ56</f>
        <v>0</v>
      </c>
      <c r="JA55" s="39"/>
      <c r="JB55" s="29"/>
      <c r="JC55" s="38">
        <f>JC56</f>
        <v>0</v>
      </c>
      <c r="JD55" s="39">
        <f>JD56</f>
        <v>13</v>
      </c>
      <c r="JE55" s="39">
        <f>JE56</f>
        <v>0</v>
      </c>
      <c r="JF55" s="39"/>
      <c r="JG55" s="29"/>
      <c r="JH55" s="38">
        <f>JH56</f>
        <v>2375164.96</v>
      </c>
      <c r="JI55" s="39">
        <f>JI56</f>
        <v>180</v>
      </c>
      <c r="JJ55" s="39">
        <f>JJ56</f>
        <v>0</v>
      </c>
      <c r="JK55" s="29"/>
      <c r="JL55" s="38">
        <f>JL56</f>
        <v>34635158.880000003</v>
      </c>
      <c r="JM55" s="39">
        <f>JM56</f>
        <v>30</v>
      </c>
      <c r="JN55" s="39">
        <f>JN56</f>
        <v>0</v>
      </c>
      <c r="JO55" s="29"/>
      <c r="JP55" s="38">
        <f>JP56</f>
        <v>5921732.3199999994</v>
      </c>
      <c r="JQ55" s="39">
        <f>JQ56</f>
        <v>210</v>
      </c>
      <c r="JR55" s="39">
        <f>JR56</f>
        <v>0</v>
      </c>
      <c r="JS55" s="29"/>
      <c r="JT55" s="38">
        <f>JT56</f>
        <v>40556891.199999996</v>
      </c>
      <c r="JV55" s="73">
        <f t="shared" si="489"/>
        <v>0</v>
      </c>
      <c r="JW55" s="73">
        <f t="shared" si="490"/>
        <v>0</v>
      </c>
      <c r="JX55" s="73">
        <f t="shared" si="491"/>
        <v>0</v>
      </c>
      <c r="JY55" s="80">
        <f t="shared" si="492"/>
        <v>0</v>
      </c>
      <c r="JZ55" s="73">
        <f t="shared" si="493"/>
        <v>0</v>
      </c>
      <c r="KA55" s="73">
        <f t="shared" si="494"/>
        <v>0</v>
      </c>
      <c r="KB55" s="73">
        <f t="shared" si="495"/>
        <v>0</v>
      </c>
      <c r="KC55" s="73">
        <f t="shared" si="496"/>
        <v>0</v>
      </c>
      <c r="KD55" s="73">
        <f t="shared" si="497"/>
        <v>0</v>
      </c>
      <c r="KE55" s="73">
        <f t="shared" si="498"/>
        <v>0</v>
      </c>
      <c r="KF55" s="73">
        <f t="shared" si="499"/>
        <v>0</v>
      </c>
      <c r="KG55" s="73">
        <f t="shared" si="500"/>
        <v>0</v>
      </c>
    </row>
    <row r="56" spans="1:293" s="22" customFormat="1" ht="20.25" hidden="1" customHeight="1">
      <c r="A56" s="25">
        <v>110014</v>
      </c>
      <c r="B56" s="25" t="s">
        <v>41</v>
      </c>
      <c r="C56" s="25"/>
      <c r="D56" s="25"/>
      <c r="E56" s="37" t="s">
        <v>101</v>
      </c>
      <c r="F56" s="43"/>
      <c r="G56" s="43"/>
      <c r="H56" s="37"/>
      <c r="I56" s="89">
        <f>SUM(I57:I62)</f>
        <v>180</v>
      </c>
      <c r="J56" s="89">
        <f>SUM(J57:J62)</f>
        <v>0</v>
      </c>
      <c r="K56" s="90"/>
      <c r="L56" s="91">
        <f>SUM(L57:L62)</f>
        <v>34635158.880000003</v>
      </c>
      <c r="M56" s="89">
        <f>SUM(M57:M62)</f>
        <v>30</v>
      </c>
      <c r="N56" s="36">
        <f>SUM(N57:N62)</f>
        <v>0</v>
      </c>
      <c r="O56" s="25"/>
      <c r="P56" s="37">
        <f>SUM(P57:P62)</f>
        <v>5921732.3199999994</v>
      </c>
      <c r="Q56" s="36">
        <f>SUM(Q57:Q62)</f>
        <v>210</v>
      </c>
      <c r="R56" s="36">
        <f>SUM(R57:R62)</f>
        <v>0</v>
      </c>
      <c r="S56" s="25"/>
      <c r="T56" s="37">
        <f>SUM(T57:T62)</f>
        <v>40556891.199999996</v>
      </c>
      <c r="U56" s="36">
        <f>SUM(U57:U62)</f>
        <v>18</v>
      </c>
      <c r="V56" s="36">
        <f>SUM(V57:V62)</f>
        <v>0</v>
      </c>
      <c r="W56" s="36"/>
      <c r="X56" s="25"/>
      <c r="Y56" s="37">
        <f>SUM(Y57:Y62)</f>
        <v>3598756</v>
      </c>
      <c r="Z56" s="37"/>
      <c r="AA56" s="37"/>
      <c r="AB56" s="36">
        <f>SUM(AB57:AB62)</f>
        <v>6</v>
      </c>
      <c r="AC56" s="36">
        <f>SUM(AC57:AC62)</f>
        <v>0</v>
      </c>
      <c r="AD56" s="36"/>
      <c r="AE56" s="25"/>
      <c r="AF56" s="37">
        <f>SUM(AF57:AF62)</f>
        <v>1403357.76</v>
      </c>
      <c r="AG56" s="37"/>
      <c r="AH56" s="37"/>
      <c r="AI56" s="36">
        <f>SUM(AI57:AI62)</f>
        <v>24</v>
      </c>
      <c r="AJ56" s="36">
        <f>SUM(AJ57:AJ62)</f>
        <v>0</v>
      </c>
      <c r="AK56" s="36"/>
      <c r="AL56" s="25"/>
      <c r="AM56" s="37">
        <f>SUM(AM57:AM62)</f>
        <v>5002113.7600000007</v>
      </c>
      <c r="AN56" s="37"/>
      <c r="AO56" s="37"/>
      <c r="AP56" s="36">
        <f>SUM(AP57:AP62)</f>
        <v>17</v>
      </c>
      <c r="AQ56" s="36">
        <f>SUM(AQ57:AQ62)</f>
        <v>0</v>
      </c>
      <c r="AR56" s="36"/>
      <c r="AS56" s="25"/>
      <c r="AT56" s="37">
        <f>SUM(AT57:AT62)</f>
        <v>3351576.4800000004</v>
      </c>
      <c r="AU56" s="37"/>
      <c r="AV56" s="37"/>
      <c r="AW56" s="36">
        <f>SUM(AW57:AW62)</f>
        <v>5</v>
      </c>
      <c r="AX56" s="36">
        <f>SUM(AX57:AX62)</f>
        <v>0</v>
      </c>
      <c r="AY56" s="36"/>
      <c r="AZ56" s="25"/>
      <c r="BA56" s="37">
        <f>SUM(BA57:BA62)</f>
        <v>1122586.08</v>
      </c>
      <c r="BB56" s="37"/>
      <c r="BC56" s="37"/>
      <c r="BD56" s="36">
        <f>SUM(BD57:BD62)</f>
        <v>22</v>
      </c>
      <c r="BE56" s="36">
        <f>SUM(BE57:BE62)</f>
        <v>0</v>
      </c>
      <c r="BF56" s="36"/>
      <c r="BG56" s="25"/>
      <c r="BH56" s="37">
        <f>SUM(BH57:BH62)</f>
        <v>4474162.5599999996</v>
      </c>
      <c r="BI56" s="37"/>
      <c r="BJ56" s="37"/>
      <c r="BK56" s="36">
        <f>SUM(BK57:BK62)</f>
        <v>17</v>
      </c>
      <c r="BL56" s="36">
        <f>SUM(BL57:BL62)</f>
        <v>0</v>
      </c>
      <c r="BM56" s="36"/>
      <c r="BN56" s="25"/>
      <c r="BO56" s="37">
        <f>SUM(BO57:BO62)</f>
        <v>3351576.4800000004</v>
      </c>
      <c r="BP56" s="37"/>
      <c r="BQ56" s="37"/>
      <c r="BR56" s="36">
        <f>SUM(BR57:BR62)</f>
        <v>3</v>
      </c>
      <c r="BS56" s="36">
        <f>SUM(BS57:BS62)</f>
        <v>0</v>
      </c>
      <c r="BT56" s="36"/>
      <c r="BU56" s="25"/>
      <c r="BV56" s="37">
        <f>SUM(BV57:BV62)</f>
        <v>587387.36</v>
      </c>
      <c r="BW56" s="37"/>
      <c r="BX56" s="37"/>
      <c r="BY56" s="36">
        <f>SUM(BY57:BY62)</f>
        <v>20</v>
      </c>
      <c r="BZ56" s="36">
        <f>SUM(BZ57:BZ62)</f>
        <v>0</v>
      </c>
      <c r="CA56" s="36"/>
      <c r="CB56" s="25"/>
      <c r="CC56" s="37">
        <f>SUM(CC57:CC62)</f>
        <v>3938963.84</v>
      </c>
      <c r="CD56" s="37"/>
      <c r="CE56" s="37"/>
      <c r="CF56" s="36">
        <f>SUM(CF57:CF62)</f>
        <v>16</v>
      </c>
      <c r="CG56" s="36">
        <f>SUM(CG57:CG62)</f>
        <v>0</v>
      </c>
      <c r="CH56" s="36"/>
      <c r="CI56" s="25"/>
      <c r="CJ56" s="37">
        <f>SUM(CJ57:CJ62)</f>
        <v>3191135.3600000003</v>
      </c>
      <c r="CK56" s="37"/>
      <c r="CL56" s="37"/>
      <c r="CM56" s="36">
        <f>SUM(CM57:CM62)</f>
        <v>3</v>
      </c>
      <c r="CN56" s="36">
        <f>SUM(CN57:CN62)</f>
        <v>0</v>
      </c>
      <c r="CO56" s="36"/>
      <c r="CP56" s="25"/>
      <c r="CQ56" s="37">
        <f>SUM(CQ57:CQ62)</f>
        <v>587387.36</v>
      </c>
      <c r="CR56" s="37"/>
      <c r="CS56" s="37"/>
      <c r="CT56" s="36">
        <f>SUM(CT57:CT62)</f>
        <v>19</v>
      </c>
      <c r="CU56" s="36">
        <f>SUM(CU57:CU62)</f>
        <v>0</v>
      </c>
      <c r="CV56" s="36"/>
      <c r="CW56" s="25"/>
      <c r="CX56" s="37">
        <f>SUM(CX57:CX62)</f>
        <v>3778522.7199999997</v>
      </c>
      <c r="CY56" s="37"/>
      <c r="CZ56" s="37"/>
      <c r="DA56" s="36">
        <f>SUM(DA57:DA62)</f>
        <v>15</v>
      </c>
      <c r="DB56" s="36">
        <f>SUM(DB57:DB62)</f>
        <v>0</v>
      </c>
      <c r="DC56" s="36"/>
      <c r="DD56" s="25"/>
      <c r="DE56" s="37">
        <f>SUM(DE57:DE62)</f>
        <v>2910363.68</v>
      </c>
      <c r="DF56" s="37"/>
      <c r="DG56" s="37"/>
      <c r="DH56" s="36">
        <f>SUM(DH57:DH62)</f>
        <v>2</v>
      </c>
      <c r="DI56" s="36">
        <f>SUM(DI57:DI62)</f>
        <v>0</v>
      </c>
      <c r="DJ56" s="36"/>
      <c r="DK56" s="25"/>
      <c r="DL56" s="37">
        <f>SUM(DL57:DL62)</f>
        <v>340207.83999999997</v>
      </c>
      <c r="DM56" s="37"/>
      <c r="DN56" s="37"/>
      <c r="DO56" s="36">
        <f>SUM(DO57:DO62)</f>
        <v>17</v>
      </c>
      <c r="DP56" s="36">
        <f>SUM(DP57:DP62)</f>
        <v>0</v>
      </c>
      <c r="DQ56" s="36"/>
      <c r="DR56" s="25"/>
      <c r="DS56" s="37">
        <f>SUM(DS57:DS62)</f>
        <v>3250571.52</v>
      </c>
      <c r="DT56" s="37"/>
      <c r="DU56" s="37"/>
      <c r="DV56" s="36">
        <f>SUM(DV57:DV62)</f>
        <v>15</v>
      </c>
      <c r="DW56" s="36">
        <f>SUM(DW57:DW62)</f>
        <v>0</v>
      </c>
      <c r="DX56" s="36"/>
      <c r="DY56" s="25"/>
      <c r="DZ56" s="37">
        <f>SUM(DZ57:DZ62)</f>
        <v>2910363.68</v>
      </c>
      <c r="EA56" s="37"/>
      <c r="EB56" s="37"/>
      <c r="EC56" s="36">
        <f>SUM(EC57:EC62)</f>
        <v>2</v>
      </c>
      <c r="ED56" s="36">
        <f>SUM(ED57:ED62)</f>
        <v>0</v>
      </c>
      <c r="EE56" s="36"/>
      <c r="EF56" s="25"/>
      <c r="EG56" s="37">
        <f>SUM(EG57:EG62)</f>
        <v>340207.83999999997</v>
      </c>
      <c r="EH56" s="37"/>
      <c r="EI56" s="37"/>
      <c r="EJ56" s="36">
        <f>SUM(EJ57:EJ62)</f>
        <v>17</v>
      </c>
      <c r="EK56" s="36">
        <f>SUM(EK57:EK62)</f>
        <v>0</v>
      </c>
      <c r="EL56" s="36"/>
      <c r="EM56" s="25"/>
      <c r="EN56" s="37">
        <f>SUM(EN57:EN62)</f>
        <v>3250571.52</v>
      </c>
      <c r="EO56" s="37"/>
      <c r="EP56" s="37"/>
      <c r="EQ56" s="36">
        <f>SUM(EQ57:EQ62)</f>
        <v>15</v>
      </c>
      <c r="ER56" s="36">
        <f>SUM(ER57:ER62)</f>
        <v>0</v>
      </c>
      <c r="ES56" s="36"/>
      <c r="ET56" s="25"/>
      <c r="EU56" s="37">
        <f>SUM(EU57:EU62)</f>
        <v>2910363.68</v>
      </c>
      <c r="EV56" s="37"/>
      <c r="EW56" s="37"/>
      <c r="EX56" s="36">
        <f>SUM(EX57:EX62)</f>
        <v>2</v>
      </c>
      <c r="EY56" s="36">
        <f>SUM(EY57:EY62)</f>
        <v>0</v>
      </c>
      <c r="EZ56" s="36"/>
      <c r="FA56" s="25"/>
      <c r="FB56" s="37">
        <f>SUM(FB57:FB62)</f>
        <v>340207.83999999997</v>
      </c>
      <c r="FC56" s="37"/>
      <c r="FD56" s="37"/>
      <c r="FE56" s="36">
        <f>SUM(FE57:FE62)</f>
        <v>17</v>
      </c>
      <c r="FF56" s="36">
        <f>SUM(FF57:FF62)</f>
        <v>0</v>
      </c>
      <c r="FG56" s="36"/>
      <c r="FH56" s="25"/>
      <c r="FI56" s="37">
        <f>SUM(FI57:FI62)</f>
        <v>3250571.52</v>
      </c>
      <c r="FJ56" s="37"/>
      <c r="FK56" s="37"/>
      <c r="FL56" s="36">
        <f>SUM(FL57:FL62)</f>
        <v>15</v>
      </c>
      <c r="FM56" s="36">
        <f>SUM(FM57:FM62)</f>
        <v>0</v>
      </c>
      <c r="FN56" s="36"/>
      <c r="FO56" s="25"/>
      <c r="FP56" s="37">
        <f>SUM(FP57:FP62)</f>
        <v>2910363.68</v>
      </c>
      <c r="FQ56" s="37"/>
      <c r="FR56" s="37"/>
      <c r="FS56" s="36">
        <f>SUM(FS57:FS62)</f>
        <v>2</v>
      </c>
      <c r="FT56" s="36">
        <f>SUM(FT57:FT62)</f>
        <v>0</v>
      </c>
      <c r="FU56" s="36"/>
      <c r="FV56" s="25"/>
      <c r="FW56" s="37">
        <f>SUM(FW57:FW62)</f>
        <v>340207.83999999997</v>
      </c>
      <c r="FX56" s="37"/>
      <c r="FY56" s="37"/>
      <c r="FZ56" s="36">
        <f>SUM(FZ57:FZ62)</f>
        <v>17</v>
      </c>
      <c r="GA56" s="36">
        <f>SUM(GA57:GA62)</f>
        <v>0</v>
      </c>
      <c r="GB56" s="36"/>
      <c r="GC56" s="25"/>
      <c r="GD56" s="37">
        <f>SUM(GD57:GD62)</f>
        <v>3250571.52</v>
      </c>
      <c r="GE56" s="37"/>
      <c r="GF56" s="37"/>
      <c r="GG56" s="36">
        <f>SUM(GG57:GG62)</f>
        <v>13</v>
      </c>
      <c r="GH56" s="36">
        <f>SUM(GH57:GH62)</f>
        <v>0</v>
      </c>
      <c r="GI56" s="36"/>
      <c r="GJ56" s="25"/>
      <c r="GK56" s="37">
        <f>SUM(GK57:GK62)</f>
        <v>2375164.96</v>
      </c>
      <c r="GL56" s="37"/>
      <c r="GM56" s="37"/>
      <c r="GN56" s="36">
        <f>SUM(GN57:GN62)</f>
        <v>2</v>
      </c>
      <c r="GO56" s="36">
        <f>SUM(GO57:GO62)</f>
        <v>0</v>
      </c>
      <c r="GP56" s="36"/>
      <c r="GQ56" s="25"/>
      <c r="GR56" s="37">
        <f>SUM(GR57:GR62)</f>
        <v>340207.83999999997</v>
      </c>
      <c r="GS56" s="37"/>
      <c r="GT56" s="37"/>
      <c r="GU56" s="36">
        <f>SUM(GU57:GU62)</f>
        <v>15</v>
      </c>
      <c r="GV56" s="36">
        <f>SUM(GV57:GV62)</f>
        <v>0</v>
      </c>
      <c r="GW56" s="36"/>
      <c r="GX56" s="25"/>
      <c r="GY56" s="37">
        <f>SUM(GY57:GY62)</f>
        <v>2715372.8</v>
      </c>
      <c r="GZ56" s="37"/>
      <c r="HA56" s="37"/>
      <c r="HB56" s="36">
        <f>SUM(HB57:HB62)</f>
        <v>13</v>
      </c>
      <c r="HC56" s="36">
        <f>SUM(HC57:HC62)</f>
        <v>0</v>
      </c>
      <c r="HD56" s="36"/>
      <c r="HE56" s="25"/>
      <c r="HF56" s="37">
        <f>SUM(HF57:HF62)</f>
        <v>2375164.96</v>
      </c>
      <c r="HG56" s="37"/>
      <c r="HH56" s="37"/>
      <c r="HI56" s="36">
        <f>SUM(HI57:HI62)</f>
        <v>2</v>
      </c>
      <c r="HJ56" s="36">
        <f>SUM(HJ57:HJ62)</f>
        <v>0</v>
      </c>
      <c r="HK56" s="36"/>
      <c r="HL56" s="25"/>
      <c r="HM56" s="37">
        <f>SUM(HM57:HM62)</f>
        <v>340207.83999999997</v>
      </c>
      <c r="HN56" s="37"/>
      <c r="HO56" s="37"/>
      <c r="HP56" s="36">
        <f>SUM(HP57:HP62)</f>
        <v>15</v>
      </c>
      <c r="HQ56" s="36">
        <f>SUM(HQ57:HQ62)</f>
        <v>0</v>
      </c>
      <c r="HR56" s="36"/>
      <c r="HS56" s="25"/>
      <c r="HT56" s="37">
        <f>SUM(HT57:HT62)</f>
        <v>2715372.8</v>
      </c>
      <c r="HU56" s="37"/>
      <c r="HV56" s="37"/>
      <c r="HW56" s="36">
        <f>SUM(HW57:HW62)</f>
        <v>13</v>
      </c>
      <c r="HX56" s="36">
        <f>SUM(HX57:HX62)</f>
        <v>0</v>
      </c>
      <c r="HY56" s="36"/>
      <c r="HZ56" s="25"/>
      <c r="IA56" s="37">
        <f>SUM(IA57:IA62)</f>
        <v>2375164.96</v>
      </c>
      <c r="IB56" s="37"/>
      <c r="IC56" s="37"/>
      <c r="ID56" s="36">
        <f>SUM(ID57:ID62)</f>
        <v>1</v>
      </c>
      <c r="IE56" s="36">
        <f>SUM(IE57:IE62)</f>
        <v>0</v>
      </c>
      <c r="IF56" s="36"/>
      <c r="IG56" s="25"/>
      <c r="IH56" s="37">
        <f>SUM(IH57:IH62)</f>
        <v>179766.72</v>
      </c>
      <c r="II56" s="37"/>
      <c r="IJ56" s="37"/>
      <c r="IK56" s="36">
        <f>SUM(IK57:IK62)</f>
        <v>14</v>
      </c>
      <c r="IL56" s="36">
        <f>SUM(IL57:IL62)</f>
        <v>0</v>
      </c>
      <c r="IM56" s="36"/>
      <c r="IN56" s="25"/>
      <c r="IO56" s="37">
        <f>SUM(IO57:IO62)</f>
        <v>2554931.6800000002</v>
      </c>
      <c r="IP56" s="37"/>
      <c r="IQ56" s="37"/>
      <c r="IR56" s="36">
        <f>SUM(IR57:IR62)</f>
        <v>13</v>
      </c>
      <c r="IS56" s="36">
        <f>SUM(IS57:IS62)</f>
        <v>0</v>
      </c>
      <c r="IT56" s="36"/>
      <c r="IU56" s="25"/>
      <c r="IV56" s="37">
        <f>SUM(IV57:IV62)</f>
        <v>2375164.96</v>
      </c>
      <c r="IW56" s="37"/>
      <c r="IX56" s="37"/>
      <c r="IY56" s="36">
        <f>SUM(IY57:IY62)</f>
        <v>0</v>
      </c>
      <c r="IZ56" s="36">
        <f>SUM(IZ57:IZ62)</f>
        <v>0</v>
      </c>
      <c r="JA56" s="36"/>
      <c r="JB56" s="25"/>
      <c r="JC56" s="37">
        <f>SUM(JC57:JC62)</f>
        <v>0</v>
      </c>
      <c r="JD56" s="36">
        <f>SUM(JD57:JD62)</f>
        <v>13</v>
      </c>
      <c r="JE56" s="36">
        <f>SUM(JE57:JE62)</f>
        <v>0</v>
      </c>
      <c r="JF56" s="36"/>
      <c r="JG56" s="25"/>
      <c r="JH56" s="37">
        <f>SUM(JH57:JH62)</f>
        <v>2375164.96</v>
      </c>
      <c r="JI56" s="36">
        <f>SUM(JI57:JI62)</f>
        <v>180</v>
      </c>
      <c r="JJ56" s="36">
        <f>SUM(JJ57:JJ62)</f>
        <v>0</v>
      </c>
      <c r="JK56" s="25"/>
      <c r="JL56" s="37">
        <f>SUM(JL57:JL62)</f>
        <v>34635158.880000003</v>
      </c>
      <c r="JM56" s="36">
        <f>SUM(JM57:JM62)</f>
        <v>30</v>
      </c>
      <c r="JN56" s="36">
        <f>SUM(JN57:JN62)</f>
        <v>0</v>
      </c>
      <c r="JO56" s="25"/>
      <c r="JP56" s="37">
        <f>SUM(JP57:JP62)</f>
        <v>5921732.3199999994</v>
      </c>
      <c r="JQ56" s="36">
        <f>SUM(JQ57:JQ62)</f>
        <v>210</v>
      </c>
      <c r="JR56" s="36">
        <f>SUM(JR57:JR62)</f>
        <v>0</v>
      </c>
      <c r="JS56" s="25"/>
      <c r="JT56" s="37">
        <f>SUM(JT57:JT62)</f>
        <v>40556891.199999996</v>
      </c>
      <c r="JV56" s="73">
        <f t="shared" si="489"/>
        <v>0</v>
      </c>
      <c r="JW56" s="73">
        <f t="shared" si="490"/>
        <v>0</v>
      </c>
      <c r="JX56" s="73">
        <f t="shared" si="491"/>
        <v>0</v>
      </c>
      <c r="JY56" s="80">
        <f t="shared" si="492"/>
        <v>0</v>
      </c>
      <c r="JZ56" s="73">
        <f t="shared" si="493"/>
        <v>0</v>
      </c>
      <c r="KA56" s="73">
        <f t="shared" si="494"/>
        <v>0</v>
      </c>
      <c r="KB56" s="73">
        <f t="shared" si="495"/>
        <v>0</v>
      </c>
      <c r="KC56" s="73">
        <f t="shared" si="496"/>
        <v>0</v>
      </c>
      <c r="KD56" s="73">
        <f t="shared" si="497"/>
        <v>0</v>
      </c>
      <c r="KE56" s="73">
        <f t="shared" si="498"/>
        <v>0</v>
      </c>
      <c r="KF56" s="73">
        <f t="shared" si="499"/>
        <v>0</v>
      </c>
      <c r="KG56" s="73">
        <f t="shared" si="500"/>
        <v>0</v>
      </c>
    </row>
    <row r="57" spans="1:293" ht="20.25" hidden="1" customHeight="1">
      <c r="A57" s="24">
        <v>110014</v>
      </c>
      <c r="B57" s="24" t="s">
        <v>41</v>
      </c>
      <c r="C57" s="24">
        <v>31</v>
      </c>
      <c r="D57" s="24" t="s">
        <v>100</v>
      </c>
      <c r="E57" s="34" t="s">
        <v>101</v>
      </c>
      <c r="F57" s="46" t="s">
        <v>102</v>
      </c>
      <c r="G57" s="52" t="s">
        <v>103</v>
      </c>
      <c r="H57" s="34">
        <v>179766.72</v>
      </c>
      <c r="I57" s="86">
        <v>72</v>
      </c>
      <c r="J57" s="86"/>
      <c r="K57" s="87"/>
      <c r="L57" s="88">
        <f t="shared" ref="L57:L62" si="741">ROUND(H57*I57,2)</f>
        <v>12943203.84</v>
      </c>
      <c r="M57" s="86">
        <v>11</v>
      </c>
      <c r="N57" s="33"/>
      <c r="O57" s="24"/>
      <c r="P57" s="34">
        <f t="shared" ref="P57:P62" si="742">ROUND(H57*M57,2)</f>
        <v>1977433.92</v>
      </c>
      <c r="Q57" s="33">
        <f t="shared" ref="Q57:R62" si="743">I57+M57</f>
        <v>83</v>
      </c>
      <c r="R57" s="33">
        <f t="shared" si="743"/>
        <v>0</v>
      </c>
      <c r="S57" s="24"/>
      <c r="T57" s="34">
        <f t="shared" ref="T57:T62" si="744">L57+P57</f>
        <v>14920637.76</v>
      </c>
      <c r="U57" s="33">
        <f>ROUND($I$57/12,0)</f>
        <v>6</v>
      </c>
      <c r="V57" s="33">
        <f>ROUND(U57*($J$57/$I$57),0)</f>
        <v>0</v>
      </c>
      <c r="W57" s="33"/>
      <c r="X57" s="24"/>
      <c r="Y57" s="34">
        <f>ROUND(U57*$H$57,2)</f>
        <v>1078600.32</v>
      </c>
      <c r="Z57" s="34"/>
      <c r="AA57" s="34"/>
      <c r="AB57" s="33">
        <f>ROUND($M$57/12,0)</f>
        <v>1</v>
      </c>
      <c r="AC57" s="33">
        <f>ROUND(AB57*($N$57/$M$57),0)</f>
        <v>0</v>
      </c>
      <c r="AD57" s="33"/>
      <c r="AE57" s="24"/>
      <c r="AF57" s="34">
        <f>ROUND(AB57*$H$57,2)</f>
        <v>179766.72</v>
      </c>
      <c r="AG57" s="34"/>
      <c r="AH57" s="34"/>
      <c r="AI57" s="33">
        <f t="shared" ref="AI57:AJ62" si="745">U57+AB57</f>
        <v>7</v>
      </c>
      <c r="AJ57" s="33">
        <f t="shared" si="745"/>
        <v>0</v>
      </c>
      <c r="AK57" s="33"/>
      <c r="AL57" s="24"/>
      <c r="AM57" s="34">
        <f t="shared" ref="AM57:AM62" si="746">Y57+AF57</f>
        <v>1258367.04</v>
      </c>
      <c r="AN57" s="34"/>
      <c r="AO57" s="34"/>
      <c r="AP57" s="33">
        <f>ROUND($I$57/12,0)</f>
        <v>6</v>
      </c>
      <c r="AQ57" s="33">
        <f>ROUND(AP57*($J$57/$I$57),0)</f>
        <v>0</v>
      </c>
      <c r="AR57" s="33"/>
      <c r="AS57" s="24"/>
      <c r="AT57" s="34">
        <f>ROUND(AP57*$H$57,2)</f>
        <v>1078600.32</v>
      </c>
      <c r="AU57" s="34"/>
      <c r="AV57" s="34"/>
      <c r="AW57" s="33">
        <f>ROUND($M$57/12,0)</f>
        <v>1</v>
      </c>
      <c r="AX57" s="33">
        <f>ROUND(AW57*($N$57/$M$57),0)</f>
        <v>0</v>
      </c>
      <c r="AY57" s="33"/>
      <c r="AZ57" s="24"/>
      <c r="BA57" s="34">
        <f>ROUND(AW57*$H$57,2)</f>
        <v>179766.72</v>
      </c>
      <c r="BB57" s="34"/>
      <c r="BC57" s="34"/>
      <c r="BD57" s="33">
        <f t="shared" ref="BD57:BD62" si="747">AP57+AW57</f>
        <v>7</v>
      </c>
      <c r="BE57" s="33">
        <f t="shared" ref="BE57:BE62" si="748">AQ57+AX57</f>
        <v>0</v>
      </c>
      <c r="BF57" s="33"/>
      <c r="BG57" s="24"/>
      <c r="BH57" s="34">
        <f t="shared" ref="BH57:BH62" si="749">AT57+BA57</f>
        <v>1258367.04</v>
      </c>
      <c r="BI57" s="34"/>
      <c r="BJ57" s="34"/>
      <c r="BK57" s="33">
        <f>ROUND($I$57/12,0)</f>
        <v>6</v>
      </c>
      <c r="BL57" s="33">
        <f>ROUND(BK57*($J$57/$I$57),0)</f>
        <v>0</v>
      </c>
      <c r="BM57" s="33"/>
      <c r="BN57" s="24"/>
      <c r="BO57" s="34">
        <f>ROUND(BK57*$H$57,2)</f>
        <v>1078600.32</v>
      </c>
      <c r="BP57" s="34"/>
      <c r="BQ57" s="34"/>
      <c r="BR57" s="33">
        <f>ROUND($M$57/12,0)</f>
        <v>1</v>
      </c>
      <c r="BS57" s="33">
        <f>ROUND(BR57*($N$57/$M$57),0)</f>
        <v>0</v>
      </c>
      <c r="BT57" s="33"/>
      <c r="BU57" s="24"/>
      <c r="BV57" s="34">
        <f>ROUND(BR57*$H$57,2)</f>
        <v>179766.72</v>
      </c>
      <c r="BW57" s="34"/>
      <c r="BX57" s="34"/>
      <c r="BY57" s="33">
        <f t="shared" ref="BY57:BY62" si="750">BK57+BR57</f>
        <v>7</v>
      </c>
      <c r="BZ57" s="33">
        <f t="shared" ref="BZ57:BZ62" si="751">BL57+BS57</f>
        <v>0</v>
      </c>
      <c r="CA57" s="33"/>
      <c r="CB57" s="24"/>
      <c r="CC57" s="34">
        <f t="shared" ref="CC57:CC62" si="752">BO57+BV57</f>
        <v>1258367.04</v>
      </c>
      <c r="CD57" s="34"/>
      <c r="CE57" s="34"/>
      <c r="CF57" s="33">
        <f>ROUND($I$57/12,0)</f>
        <v>6</v>
      </c>
      <c r="CG57" s="33">
        <f>ROUND(CF57*($J$57/$I$57),0)</f>
        <v>0</v>
      </c>
      <c r="CH57" s="33"/>
      <c r="CI57" s="24"/>
      <c r="CJ57" s="34">
        <f>ROUND(CF57*$H$57,2)</f>
        <v>1078600.32</v>
      </c>
      <c r="CK57" s="34"/>
      <c r="CL57" s="34"/>
      <c r="CM57" s="33">
        <f>ROUND($M$57/12,0)</f>
        <v>1</v>
      </c>
      <c r="CN57" s="33">
        <f>ROUND(CM57*($N$57/$M$57),0)</f>
        <v>0</v>
      </c>
      <c r="CO57" s="33"/>
      <c r="CP57" s="24"/>
      <c r="CQ57" s="34">
        <f>ROUND(CM57*$H$57,2)</f>
        <v>179766.72</v>
      </c>
      <c r="CR57" s="34"/>
      <c r="CS57" s="34"/>
      <c r="CT57" s="33">
        <f t="shared" ref="CT57:CT62" si="753">CF57+CM57</f>
        <v>7</v>
      </c>
      <c r="CU57" s="33">
        <f t="shared" ref="CU57:CU62" si="754">CG57+CN57</f>
        <v>0</v>
      </c>
      <c r="CV57" s="33"/>
      <c r="CW57" s="24"/>
      <c r="CX57" s="34">
        <f t="shared" ref="CX57:CX62" si="755">CJ57+CQ57</f>
        <v>1258367.04</v>
      </c>
      <c r="CY57" s="34"/>
      <c r="CZ57" s="34"/>
      <c r="DA57" s="33">
        <f>ROUND($I$57/12,0)</f>
        <v>6</v>
      </c>
      <c r="DB57" s="33">
        <f>ROUND(DA57*($J$57/$I$57),0)</f>
        <v>0</v>
      </c>
      <c r="DC57" s="33"/>
      <c r="DD57" s="24"/>
      <c r="DE57" s="34">
        <f>ROUND(DA57*$H$57,2)</f>
        <v>1078600.32</v>
      </c>
      <c r="DF57" s="34"/>
      <c r="DG57" s="34"/>
      <c r="DH57" s="33">
        <f>ROUND($M$57/12,0)</f>
        <v>1</v>
      </c>
      <c r="DI57" s="33">
        <f>ROUND(DH57*($N$57/$M$57),0)</f>
        <v>0</v>
      </c>
      <c r="DJ57" s="33"/>
      <c r="DK57" s="24"/>
      <c r="DL57" s="34">
        <f>ROUND(DH57*$H$57,2)</f>
        <v>179766.72</v>
      </c>
      <c r="DM57" s="34"/>
      <c r="DN57" s="34"/>
      <c r="DO57" s="33">
        <f t="shared" ref="DO57:DO62" si="756">DA57+DH57</f>
        <v>7</v>
      </c>
      <c r="DP57" s="33">
        <f t="shared" ref="DP57:DP62" si="757">DB57+DI57</f>
        <v>0</v>
      </c>
      <c r="DQ57" s="33"/>
      <c r="DR57" s="24"/>
      <c r="DS57" s="34">
        <f t="shared" ref="DS57:DS62" si="758">DE57+DL57</f>
        <v>1258367.04</v>
      </c>
      <c r="DT57" s="34"/>
      <c r="DU57" s="34"/>
      <c r="DV57" s="33">
        <f>ROUND($I$57/12,0)</f>
        <v>6</v>
      </c>
      <c r="DW57" s="33">
        <f>ROUND(DV57*($J$57/$I$57),0)</f>
        <v>0</v>
      </c>
      <c r="DX57" s="33"/>
      <c r="DY57" s="24"/>
      <c r="DZ57" s="34">
        <f>ROUND(DV57*$H$57,2)</f>
        <v>1078600.32</v>
      </c>
      <c r="EA57" s="34"/>
      <c r="EB57" s="34"/>
      <c r="EC57" s="33">
        <f>ROUND($M$57/12,0)</f>
        <v>1</v>
      </c>
      <c r="ED57" s="33">
        <f>ROUND(EC57*($N$57/$M$57),0)</f>
        <v>0</v>
      </c>
      <c r="EE57" s="33"/>
      <c r="EF57" s="24"/>
      <c r="EG57" s="34">
        <f>ROUND(EC57*$H$57,2)</f>
        <v>179766.72</v>
      </c>
      <c r="EH57" s="34"/>
      <c r="EI57" s="34"/>
      <c r="EJ57" s="33">
        <f t="shared" ref="EJ57:EJ62" si="759">DV57+EC57</f>
        <v>7</v>
      </c>
      <c r="EK57" s="33">
        <f t="shared" ref="EK57:EK62" si="760">DW57+ED57</f>
        <v>0</v>
      </c>
      <c r="EL57" s="33"/>
      <c r="EM57" s="24"/>
      <c r="EN57" s="34">
        <f t="shared" ref="EN57:EN62" si="761">DZ57+EG57</f>
        <v>1258367.04</v>
      </c>
      <c r="EO57" s="34"/>
      <c r="EP57" s="34"/>
      <c r="EQ57" s="33">
        <f>ROUND($I$57/12,0)</f>
        <v>6</v>
      </c>
      <c r="ER57" s="33">
        <f>ROUND(EQ57*($J$57/$I$57),0)</f>
        <v>0</v>
      </c>
      <c r="ES57" s="33"/>
      <c r="ET57" s="24"/>
      <c r="EU57" s="34">
        <f>ROUND(EQ57*$H$57,2)</f>
        <v>1078600.32</v>
      </c>
      <c r="EV57" s="34"/>
      <c r="EW57" s="34"/>
      <c r="EX57" s="33">
        <f>ROUND($M$57/12,0)</f>
        <v>1</v>
      </c>
      <c r="EY57" s="33">
        <f>ROUND(EX57*($N$57/$M$57),0)</f>
        <v>0</v>
      </c>
      <c r="EZ57" s="33"/>
      <c r="FA57" s="24"/>
      <c r="FB57" s="34">
        <f>ROUND(EX57*$H$57,2)</f>
        <v>179766.72</v>
      </c>
      <c r="FC57" s="34"/>
      <c r="FD57" s="34"/>
      <c r="FE57" s="33">
        <f t="shared" ref="FE57:FE62" si="762">EQ57+EX57</f>
        <v>7</v>
      </c>
      <c r="FF57" s="33">
        <f t="shared" ref="FF57:FF62" si="763">ER57+EY57</f>
        <v>0</v>
      </c>
      <c r="FG57" s="33"/>
      <c r="FH57" s="24"/>
      <c r="FI57" s="34">
        <f t="shared" ref="FI57:FI62" si="764">EU57+FB57</f>
        <v>1258367.04</v>
      </c>
      <c r="FJ57" s="34"/>
      <c r="FK57" s="34"/>
      <c r="FL57" s="33">
        <f>ROUND($I$57/12,0)</f>
        <v>6</v>
      </c>
      <c r="FM57" s="33">
        <f>ROUND(FL57*($J$57/$I$57),0)</f>
        <v>0</v>
      </c>
      <c r="FN57" s="33"/>
      <c r="FO57" s="24"/>
      <c r="FP57" s="34">
        <f>ROUND(FL57*$H$57,2)</f>
        <v>1078600.32</v>
      </c>
      <c r="FQ57" s="34"/>
      <c r="FR57" s="34"/>
      <c r="FS57" s="33">
        <f>ROUND($M$57/12,0)</f>
        <v>1</v>
      </c>
      <c r="FT57" s="33">
        <f>ROUND(FS57*($N$57/$M$57),0)</f>
        <v>0</v>
      </c>
      <c r="FU57" s="33"/>
      <c r="FV57" s="24"/>
      <c r="FW57" s="34">
        <f>ROUND(FS57*$H$57,2)</f>
        <v>179766.72</v>
      </c>
      <c r="FX57" s="34"/>
      <c r="FY57" s="34"/>
      <c r="FZ57" s="33">
        <f t="shared" ref="FZ57:FZ62" si="765">FL57+FS57</f>
        <v>7</v>
      </c>
      <c r="GA57" s="33">
        <f t="shared" ref="GA57:GA62" si="766">FM57+FT57</f>
        <v>0</v>
      </c>
      <c r="GB57" s="33"/>
      <c r="GC57" s="24"/>
      <c r="GD57" s="34">
        <f t="shared" ref="GD57:GD62" si="767">FP57+FW57</f>
        <v>1258367.04</v>
      </c>
      <c r="GE57" s="34"/>
      <c r="GF57" s="34"/>
      <c r="GG57" s="33">
        <f>ROUND($I$57/12,0)</f>
        <v>6</v>
      </c>
      <c r="GH57" s="33">
        <f>ROUND(GG57*($J$57/$I$57),0)</f>
        <v>0</v>
      </c>
      <c r="GI57" s="33"/>
      <c r="GJ57" s="24"/>
      <c r="GK57" s="34">
        <f>ROUND(GG57*$H$57,2)</f>
        <v>1078600.32</v>
      </c>
      <c r="GL57" s="34"/>
      <c r="GM57" s="34"/>
      <c r="GN57" s="33">
        <f>ROUND($M$57/12,0)</f>
        <v>1</v>
      </c>
      <c r="GO57" s="33">
        <f>ROUND(GN57*($N$57/$M$57),0)</f>
        <v>0</v>
      </c>
      <c r="GP57" s="33"/>
      <c r="GQ57" s="24"/>
      <c r="GR57" s="34">
        <f>ROUND(GN57*$H$57,2)</f>
        <v>179766.72</v>
      </c>
      <c r="GS57" s="34"/>
      <c r="GT57" s="34"/>
      <c r="GU57" s="33">
        <f t="shared" ref="GU57:GU62" si="768">GG57+GN57</f>
        <v>7</v>
      </c>
      <c r="GV57" s="33">
        <f t="shared" ref="GV57:GV62" si="769">GH57+GO57</f>
        <v>0</v>
      </c>
      <c r="GW57" s="33"/>
      <c r="GX57" s="24"/>
      <c r="GY57" s="34">
        <f t="shared" ref="GY57:GY62" si="770">GK57+GR57</f>
        <v>1258367.04</v>
      </c>
      <c r="GZ57" s="34"/>
      <c r="HA57" s="34"/>
      <c r="HB57" s="33">
        <f>ROUND($I$57/12,0)</f>
        <v>6</v>
      </c>
      <c r="HC57" s="33">
        <f>ROUND(HB57*($J$57/$I$57),0)</f>
        <v>0</v>
      </c>
      <c r="HD57" s="33"/>
      <c r="HE57" s="24"/>
      <c r="HF57" s="34">
        <f>ROUND(HB57*$H$57,2)</f>
        <v>1078600.32</v>
      </c>
      <c r="HG57" s="34"/>
      <c r="HH57" s="34"/>
      <c r="HI57" s="33">
        <f>ROUND($M$57/12,0)</f>
        <v>1</v>
      </c>
      <c r="HJ57" s="33">
        <f>ROUND(HI57*($N$57/$M$57),0)</f>
        <v>0</v>
      </c>
      <c r="HK57" s="33"/>
      <c r="HL57" s="24"/>
      <c r="HM57" s="34">
        <f>ROUND(HI57*$H$57,2)</f>
        <v>179766.72</v>
      </c>
      <c r="HN57" s="34"/>
      <c r="HO57" s="34"/>
      <c r="HP57" s="33">
        <f t="shared" ref="HP57:HP62" si="771">HB57+HI57</f>
        <v>7</v>
      </c>
      <c r="HQ57" s="33">
        <f t="shared" ref="HQ57:HQ62" si="772">HC57+HJ57</f>
        <v>0</v>
      </c>
      <c r="HR57" s="33"/>
      <c r="HS57" s="24"/>
      <c r="HT57" s="34">
        <f t="shared" ref="HT57:HT62" si="773">HF57+HM57</f>
        <v>1258367.04</v>
      </c>
      <c r="HU57" s="34"/>
      <c r="HV57" s="34"/>
      <c r="HW57" s="33">
        <f>ROUND($I$57/12,0)</f>
        <v>6</v>
      </c>
      <c r="HX57" s="33">
        <f>ROUND(HW57*($J$57/$I$57),0)</f>
        <v>0</v>
      </c>
      <c r="HY57" s="33"/>
      <c r="HZ57" s="24"/>
      <c r="IA57" s="34">
        <f>ROUND(HW57*$H$57,2)</f>
        <v>1078600.32</v>
      </c>
      <c r="IB57" s="34"/>
      <c r="IC57" s="34"/>
      <c r="ID57" s="33">
        <f>ROUND($M$57/12,0)</f>
        <v>1</v>
      </c>
      <c r="IE57" s="33">
        <f>ROUND(ID57*($N$57/$M$57),0)</f>
        <v>0</v>
      </c>
      <c r="IF57" s="33"/>
      <c r="IG57" s="24"/>
      <c r="IH57" s="34">
        <f>ROUND(ID57*$H$57,2)</f>
        <v>179766.72</v>
      </c>
      <c r="II57" s="34"/>
      <c r="IJ57" s="34"/>
      <c r="IK57" s="33">
        <f t="shared" ref="IK57:IK62" si="774">HW57+ID57</f>
        <v>7</v>
      </c>
      <c r="IL57" s="33">
        <f t="shared" ref="IL57:IL62" si="775">HX57+IE57</f>
        <v>0</v>
      </c>
      <c r="IM57" s="33"/>
      <c r="IN57" s="24"/>
      <c r="IO57" s="34">
        <f t="shared" ref="IO57:IO62" si="776">IA57+IH57</f>
        <v>1258367.04</v>
      </c>
      <c r="IP57" s="34"/>
      <c r="IQ57" s="34"/>
      <c r="IR57" s="33">
        <f>ROUND($I$57/12,0)</f>
        <v>6</v>
      </c>
      <c r="IS57" s="33">
        <f>ROUND(IR57*($J$57/$I$57),0)</f>
        <v>0</v>
      </c>
      <c r="IT57" s="33"/>
      <c r="IU57" s="24"/>
      <c r="IV57" s="34">
        <f>ROUND(IR57*$H$57,2)</f>
        <v>1078600.32</v>
      </c>
      <c r="IW57" s="34"/>
      <c r="IX57" s="34"/>
      <c r="IY57" s="33"/>
      <c r="IZ57" s="33">
        <f>ROUND(IY57*($N$57/$M$57),0)</f>
        <v>0</v>
      </c>
      <c r="JA57" s="33"/>
      <c r="JB57" s="24"/>
      <c r="JC57" s="34">
        <f>ROUND(IY57*$H$57,2)</f>
        <v>0</v>
      </c>
      <c r="JD57" s="33">
        <f t="shared" ref="JD57:JD62" si="777">IR57+IY57</f>
        <v>6</v>
      </c>
      <c r="JE57" s="33">
        <f t="shared" ref="JE57:JE62" si="778">IS57+IZ57</f>
        <v>0</v>
      </c>
      <c r="JF57" s="33"/>
      <c r="JG57" s="24"/>
      <c r="JH57" s="34">
        <f t="shared" ref="JH57:JH62" si="779">IV57+JC57</f>
        <v>1078600.32</v>
      </c>
      <c r="JI57" s="33">
        <f t="shared" ref="JI57:JJ62" si="780">U57+AP57+BK57+CF57+DA57+DV57+EQ57+FL57+GG57+HB57+HW57+IR57</f>
        <v>72</v>
      </c>
      <c r="JJ57" s="33">
        <f t="shared" si="780"/>
        <v>0</v>
      </c>
      <c r="JK57" s="33"/>
      <c r="JL57" s="34">
        <f t="shared" ref="JL57:JL62" si="781">Y57+AT57+BO57+CJ57+DE57+DZ57+EU57+FP57+GK57+HF57+IA57+IV57</f>
        <v>12943203.840000002</v>
      </c>
      <c r="JM57" s="33">
        <f t="shared" ref="JM57:JM62" si="782">AB57+AW57+BR57+CM57+DH57+EC57+EX57+FS57+GN57+HI57+ID57+IY57</f>
        <v>11</v>
      </c>
      <c r="JN57" s="33">
        <f t="shared" ref="JN57:JN62" si="783">AC57+AX57+BS57+CN57+DI57+ED57+EY57+FT57+GO57+HJ57+IE57+IZ57</f>
        <v>0</v>
      </c>
      <c r="JO57" s="33"/>
      <c r="JP57" s="34">
        <f t="shared" ref="JP57:JP62" si="784">AF57+BA57+BV57+CQ57+DL57+EG57+FB57+FW57+GR57+HM57+IH57+JC57</f>
        <v>1977433.92</v>
      </c>
      <c r="JQ57" s="33">
        <f t="shared" ref="JQ57:JQ62" si="785">JI57+JM57</f>
        <v>83</v>
      </c>
      <c r="JR57" s="33">
        <f t="shared" ref="JR57:JR62" si="786">JJ57+JN57</f>
        <v>0</v>
      </c>
      <c r="JS57" s="24"/>
      <c r="JT57" s="34">
        <f t="shared" ref="JT57:JT62" si="787">JL57+JP57</f>
        <v>14920637.760000002</v>
      </c>
      <c r="JV57" s="73">
        <f t="shared" si="489"/>
        <v>0</v>
      </c>
      <c r="JW57" s="73">
        <f t="shared" si="490"/>
        <v>0</v>
      </c>
      <c r="JX57" s="73">
        <f t="shared" si="491"/>
        <v>0</v>
      </c>
      <c r="JY57" s="80">
        <f t="shared" si="492"/>
        <v>0</v>
      </c>
      <c r="JZ57" s="73">
        <f t="shared" si="493"/>
        <v>0</v>
      </c>
      <c r="KA57" s="73">
        <f t="shared" si="494"/>
        <v>0</v>
      </c>
      <c r="KB57" s="73">
        <f t="shared" si="495"/>
        <v>0</v>
      </c>
      <c r="KC57" s="73">
        <f t="shared" si="496"/>
        <v>0</v>
      </c>
      <c r="KD57" s="73">
        <f t="shared" si="497"/>
        <v>0</v>
      </c>
      <c r="KE57" s="73">
        <f t="shared" si="498"/>
        <v>0</v>
      </c>
      <c r="KF57" s="73">
        <f t="shared" si="499"/>
        <v>0</v>
      </c>
      <c r="KG57" s="73">
        <f t="shared" si="500"/>
        <v>0</v>
      </c>
    </row>
    <row r="58" spans="1:293" ht="20.25" hidden="1" customHeight="1">
      <c r="A58" s="24">
        <v>110014</v>
      </c>
      <c r="B58" s="24" t="s">
        <v>41</v>
      </c>
      <c r="C58" s="24">
        <v>32</v>
      </c>
      <c r="D58" s="24">
        <v>0</v>
      </c>
      <c r="E58" s="34" t="s">
        <v>101</v>
      </c>
      <c r="F58" s="46" t="s">
        <v>104</v>
      </c>
      <c r="G58" s="52" t="s">
        <v>103</v>
      </c>
      <c r="H58" s="34">
        <v>247179.51999999999</v>
      </c>
      <c r="I58" s="86">
        <v>25</v>
      </c>
      <c r="J58" s="86"/>
      <c r="K58" s="87"/>
      <c r="L58" s="88">
        <f t="shared" si="741"/>
        <v>6179488</v>
      </c>
      <c r="M58" s="86">
        <v>4</v>
      </c>
      <c r="N58" s="33"/>
      <c r="O58" s="24"/>
      <c r="P58" s="34">
        <f t="shared" si="742"/>
        <v>988718.07999999996</v>
      </c>
      <c r="Q58" s="33">
        <f t="shared" si="743"/>
        <v>29</v>
      </c>
      <c r="R58" s="33">
        <f t="shared" si="743"/>
        <v>0</v>
      </c>
      <c r="S58" s="24"/>
      <c r="T58" s="34">
        <f t="shared" si="744"/>
        <v>7168206.0800000001</v>
      </c>
      <c r="U58" s="33">
        <f>ROUND($I$58/12,0)+1</f>
        <v>3</v>
      </c>
      <c r="V58" s="33">
        <f>ROUND(U58*($J$58/$I$58),0)</f>
        <v>0</v>
      </c>
      <c r="W58" s="33"/>
      <c r="X58" s="24"/>
      <c r="Y58" s="34">
        <f>ROUND(U58*$H$58,2)</f>
        <v>741538.56</v>
      </c>
      <c r="Z58" s="34"/>
      <c r="AA58" s="34"/>
      <c r="AB58" s="33">
        <v>1</v>
      </c>
      <c r="AC58" s="33">
        <f>ROUND(AB58*($N$58/$M$58),0)</f>
        <v>0</v>
      </c>
      <c r="AD58" s="33"/>
      <c r="AE58" s="24"/>
      <c r="AF58" s="34">
        <f>ROUND(AB58*$H$58,2)</f>
        <v>247179.51999999999</v>
      </c>
      <c r="AG58" s="34"/>
      <c r="AH58" s="34"/>
      <c r="AI58" s="33">
        <f t="shared" si="745"/>
        <v>4</v>
      </c>
      <c r="AJ58" s="33">
        <f t="shared" si="745"/>
        <v>0</v>
      </c>
      <c r="AK58" s="33"/>
      <c r="AL58" s="24"/>
      <c r="AM58" s="34">
        <f t="shared" si="746"/>
        <v>988718.08000000007</v>
      </c>
      <c r="AN58" s="34"/>
      <c r="AO58" s="34"/>
      <c r="AP58" s="33">
        <f>ROUND($I$58/12,0)</f>
        <v>2</v>
      </c>
      <c r="AQ58" s="33">
        <f>ROUND(AP58*($J$58/$I$58),0)</f>
        <v>0</v>
      </c>
      <c r="AR58" s="33"/>
      <c r="AS58" s="24"/>
      <c r="AT58" s="34">
        <f>ROUND(AP58*$H$58,2)</f>
        <v>494359.03999999998</v>
      </c>
      <c r="AU58" s="34"/>
      <c r="AV58" s="34"/>
      <c r="AW58" s="33">
        <v>1</v>
      </c>
      <c r="AX58" s="33">
        <f>ROUND(AW58*($N$58/$M$58),0)</f>
        <v>0</v>
      </c>
      <c r="AY58" s="33"/>
      <c r="AZ58" s="24"/>
      <c r="BA58" s="34">
        <f>ROUND(AW58*$H$58,2)</f>
        <v>247179.51999999999</v>
      </c>
      <c r="BB58" s="34"/>
      <c r="BC58" s="34"/>
      <c r="BD58" s="33">
        <f t="shared" si="747"/>
        <v>3</v>
      </c>
      <c r="BE58" s="33">
        <f t="shared" si="748"/>
        <v>0</v>
      </c>
      <c r="BF58" s="33"/>
      <c r="BG58" s="24"/>
      <c r="BH58" s="34">
        <f t="shared" si="749"/>
        <v>741538.55999999994</v>
      </c>
      <c r="BI58" s="34"/>
      <c r="BJ58" s="34"/>
      <c r="BK58" s="33">
        <f>ROUND($I$58/12,0)</f>
        <v>2</v>
      </c>
      <c r="BL58" s="33">
        <f>ROUND(BK58*($J$58/$I$58),0)</f>
        <v>0</v>
      </c>
      <c r="BM58" s="33"/>
      <c r="BN58" s="24"/>
      <c r="BO58" s="34">
        <f>ROUND(BK58*$H$58,2)</f>
        <v>494359.03999999998</v>
      </c>
      <c r="BP58" s="34"/>
      <c r="BQ58" s="34"/>
      <c r="BR58" s="33">
        <v>1</v>
      </c>
      <c r="BS58" s="33">
        <f>ROUND(BR58*($N$58/$M$58),0)</f>
        <v>0</v>
      </c>
      <c r="BT58" s="33"/>
      <c r="BU58" s="24"/>
      <c r="BV58" s="34">
        <f>ROUND(BR58*$H$58,2)</f>
        <v>247179.51999999999</v>
      </c>
      <c r="BW58" s="34"/>
      <c r="BX58" s="34"/>
      <c r="BY58" s="33">
        <f t="shared" si="750"/>
        <v>3</v>
      </c>
      <c r="BZ58" s="33">
        <f t="shared" si="751"/>
        <v>0</v>
      </c>
      <c r="CA58" s="33"/>
      <c r="CB58" s="24"/>
      <c r="CC58" s="34">
        <f t="shared" si="752"/>
        <v>741538.55999999994</v>
      </c>
      <c r="CD58" s="34"/>
      <c r="CE58" s="34"/>
      <c r="CF58" s="33">
        <f>ROUND($I$58/12,0)</f>
        <v>2</v>
      </c>
      <c r="CG58" s="33">
        <f>ROUND(CF58*($J$58/$I$58),0)</f>
        <v>0</v>
      </c>
      <c r="CH58" s="33"/>
      <c r="CI58" s="24"/>
      <c r="CJ58" s="34">
        <f>ROUND(CF58*$H$58,2)</f>
        <v>494359.03999999998</v>
      </c>
      <c r="CK58" s="34"/>
      <c r="CL58" s="34"/>
      <c r="CM58" s="33">
        <v>1</v>
      </c>
      <c r="CN58" s="33">
        <f>ROUND(CM58*($N$58/$M$58),0)</f>
        <v>0</v>
      </c>
      <c r="CO58" s="33"/>
      <c r="CP58" s="24"/>
      <c r="CQ58" s="34">
        <f>ROUND(CM58*$H$58,2)</f>
        <v>247179.51999999999</v>
      </c>
      <c r="CR58" s="34"/>
      <c r="CS58" s="34"/>
      <c r="CT58" s="33">
        <f t="shared" si="753"/>
        <v>3</v>
      </c>
      <c r="CU58" s="33">
        <f t="shared" si="754"/>
        <v>0</v>
      </c>
      <c r="CV58" s="33"/>
      <c r="CW58" s="24"/>
      <c r="CX58" s="34">
        <f t="shared" si="755"/>
        <v>741538.55999999994</v>
      </c>
      <c r="CY58" s="34"/>
      <c r="CZ58" s="34"/>
      <c r="DA58" s="33">
        <f>ROUND($I$58/12,0)</f>
        <v>2</v>
      </c>
      <c r="DB58" s="33">
        <f>ROUND(DA58*($J$58/$I$58),0)</f>
        <v>0</v>
      </c>
      <c r="DC58" s="33"/>
      <c r="DD58" s="24"/>
      <c r="DE58" s="34">
        <f>ROUND(DA58*$H$58,2)</f>
        <v>494359.03999999998</v>
      </c>
      <c r="DF58" s="34"/>
      <c r="DG58" s="34"/>
      <c r="DH58" s="33"/>
      <c r="DI58" s="33">
        <f>ROUND(DH58*($N$58/$M$58),0)</f>
        <v>0</v>
      </c>
      <c r="DJ58" s="33"/>
      <c r="DK58" s="24"/>
      <c r="DL58" s="34">
        <f>ROUND(DH58*$H$58,2)</f>
        <v>0</v>
      </c>
      <c r="DM58" s="34"/>
      <c r="DN58" s="34"/>
      <c r="DO58" s="33">
        <f t="shared" si="756"/>
        <v>2</v>
      </c>
      <c r="DP58" s="33">
        <f t="shared" si="757"/>
        <v>0</v>
      </c>
      <c r="DQ58" s="33"/>
      <c r="DR58" s="24"/>
      <c r="DS58" s="34">
        <f t="shared" si="758"/>
        <v>494359.03999999998</v>
      </c>
      <c r="DT58" s="34"/>
      <c r="DU58" s="34"/>
      <c r="DV58" s="33">
        <f>ROUND($I$58/12,0)</f>
        <v>2</v>
      </c>
      <c r="DW58" s="33">
        <f>ROUND(DV58*($J$58/$I$58),0)</f>
        <v>0</v>
      </c>
      <c r="DX58" s="33"/>
      <c r="DY58" s="24"/>
      <c r="DZ58" s="34">
        <f>ROUND(DV58*$H$58,2)</f>
        <v>494359.03999999998</v>
      </c>
      <c r="EA58" s="34"/>
      <c r="EB58" s="34"/>
      <c r="EC58" s="33"/>
      <c r="ED58" s="33">
        <f>ROUND(EC58*($N$58/$M$58),0)</f>
        <v>0</v>
      </c>
      <c r="EE58" s="33"/>
      <c r="EF58" s="24"/>
      <c r="EG58" s="34">
        <f>ROUND(EC58*$H$58,2)</f>
        <v>0</v>
      </c>
      <c r="EH58" s="34"/>
      <c r="EI58" s="34"/>
      <c r="EJ58" s="33">
        <f t="shared" si="759"/>
        <v>2</v>
      </c>
      <c r="EK58" s="33">
        <f t="shared" si="760"/>
        <v>0</v>
      </c>
      <c r="EL58" s="33"/>
      <c r="EM58" s="24"/>
      <c r="EN58" s="34">
        <f t="shared" si="761"/>
        <v>494359.03999999998</v>
      </c>
      <c r="EO58" s="34"/>
      <c r="EP58" s="34"/>
      <c r="EQ58" s="33">
        <f>ROUND($I$58/12,0)</f>
        <v>2</v>
      </c>
      <c r="ER58" s="33">
        <f>ROUND(EQ58*($J$58/$I$58),0)</f>
        <v>0</v>
      </c>
      <c r="ES58" s="33"/>
      <c r="ET58" s="24"/>
      <c r="EU58" s="34">
        <f>ROUND(EQ58*$H$58,2)</f>
        <v>494359.03999999998</v>
      </c>
      <c r="EV58" s="34"/>
      <c r="EW58" s="34"/>
      <c r="EX58" s="33"/>
      <c r="EY58" s="33">
        <f>ROUND(EX58*($N$58/$M$58),0)</f>
        <v>0</v>
      </c>
      <c r="EZ58" s="33"/>
      <c r="FA58" s="24"/>
      <c r="FB58" s="34">
        <f>ROUND(EX58*$H$58,2)</f>
        <v>0</v>
      </c>
      <c r="FC58" s="34"/>
      <c r="FD58" s="34"/>
      <c r="FE58" s="33">
        <f t="shared" si="762"/>
        <v>2</v>
      </c>
      <c r="FF58" s="33">
        <f t="shared" si="763"/>
        <v>0</v>
      </c>
      <c r="FG58" s="33"/>
      <c r="FH58" s="24"/>
      <c r="FI58" s="34">
        <f t="shared" si="764"/>
        <v>494359.03999999998</v>
      </c>
      <c r="FJ58" s="34"/>
      <c r="FK58" s="34"/>
      <c r="FL58" s="33">
        <f>ROUND($I$58/12,0)</f>
        <v>2</v>
      </c>
      <c r="FM58" s="33">
        <f>ROUND(FL58*($J$58/$I$58),0)</f>
        <v>0</v>
      </c>
      <c r="FN58" s="33"/>
      <c r="FO58" s="24"/>
      <c r="FP58" s="34">
        <f>ROUND(FL58*$H$58,2)</f>
        <v>494359.03999999998</v>
      </c>
      <c r="FQ58" s="34"/>
      <c r="FR58" s="34"/>
      <c r="FS58" s="33"/>
      <c r="FT58" s="33">
        <f>ROUND(FS58*($N$58/$M$58),0)</f>
        <v>0</v>
      </c>
      <c r="FU58" s="33"/>
      <c r="FV58" s="24"/>
      <c r="FW58" s="34">
        <f>ROUND(FS58*$H$58,2)</f>
        <v>0</v>
      </c>
      <c r="FX58" s="34"/>
      <c r="FY58" s="34"/>
      <c r="FZ58" s="33">
        <f t="shared" si="765"/>
        <v>2</v>
      </c>
      <c r="GA58" s="33">
        <f t="shared" si="766"/>
        <v>0</v>
      </c>
      <c r="GB58" s="33"/>
      <c r="GC58" s="24"/>
      <c r="GD58" s="34">
        <f t="shared" si="767"/>
        <v>494359.03999999998</v>
      </c>
      <c r="GE58" s="34"/>
      <c r="GF58" s="34"/>
      <c r="GG58" s="33">
        <f>ROUND($I$58/12,0)</f>
        <v>2</v>
      </c>
      <c r="GH58" s="33">
        <f>ROUND(GG58*($J$58/$I$58),0)</f>
        <v>0</v>
      </c>
      <c r="GI58" s="33"/>
      <c r="GJ58" s="24"/>
      <c r="GK58" s="34">
        <f>ROUND(GG58*$H$58,2)</f>
        <v>494359.03999999998</v>
      </c>
      <c r="GL58" s="34"/>
      <c r="GM58" s="34"/>
      <c r="GN58" s="33"/>
      <c r="GO58" s="33">
        <f>ROUND(GN58*($N$58/$M$58),0)</f>
        <v>0</v>
      </c>
      <c r="GP58" s="33"/>
      <c r="GQ58" s="24"/>
      <c r="GR58" s="34">
        <f>ROUND(GN58*$H$58,2)</f>
        <v>0</v>
      </c>
      <c r="GS58" s="34"/>
      <c r="GT58" s="34"/>
      <c r="GU58" s="33">
        <f t="shared" si="768"/>
        <v>2</v>
      </c>
      <c r="GV58" s="33">
        <f t="shared" si="769"/>
        <v>0</v>
      </c>
      <c r="GW58" s="33"/>
      <c r="GX58" s="24"/>
      <c r="GY58" s="34">
        <f t="shared" si="770"/>
        <v>494359.03999999998</v>
      </c>
      <c r="GZ58" s="34"/>
      <c r="HA58" s="34"/>
      <c r="HB58" s="33">
        <f>ROUND($I$58/12,0)</f>
        <v>2</v>
      </c>
      <c r="HC58" s="33">
        <f>ROUND(HB58*($J$58/$I$58),0)</f>
        <v>0</v>
      </c>
      <c r="HD58" s="33"/>
      <c r="HE58" s="24"/>
      <c r="HF58" s="34">
        <f>ROUND(HB58*$H$58,2)</f>
        <v>494359.03999999998</v>
      </c>
      <c r="HG58" s="34"/>
      <c r="HH58" s="34"/>
      <c r="HI58" s="33"/>
      <c r="HJ58" s="33">
        <f>ROUND(HI58*($N$58/$M$58),0)</f>
        <v>0</v>
      </c>
      <c r="HK58" s="33"/>
      <c r="HL58" s="24"/>
      <c r="HM58" s="34">
        <f>ROUND(HI58*$H$58,2)</f>
        <v>0</v>
      </c>
      <c r="HN58" s="34"/>
      <c r="HO58" s="34"/>
      <c r="HP58" s="33">
        <f t="shared" si="771"/>
        <v>2</v>
      </c>
      <c r="HQ58" s="33">
        <f t="shared" si="772"/>
        <v>0</v>
      </c>
      <c r="HR58" s="33"/>
      <c r="HS58" s="24"/>
      <c r="HT58" s="34">
        <f t="shared" si="773"/>
        <v>494359.03999999998</v>
      </c>
      <c r="HU58" s="34"/>
      <c r="HV58" s="34"/>
      <c r="HW58" s="33">
        <f>ROUND($I$58/12,0)</f>
        <v>2</v>
      </c>
      <c r="HX58" s="33">
        <f>ROUND(HW58*($J$58/$I$58),0)</f>
        <v>0</v>
      </c>
      <c r="HY58" s="33"/>
      <c r="HZ58" s="24"/>
      <c r="IA58" s="34">
        <f>ROUND(HW58*$H$58,2)</f>
        <v>494359.03999999998</v>
      </c>
      <c r="IB58" s="34"/>
      <c r="IC58" s="34"/>
      <c r="ID58" s="33"/>
      <c r="IE58" s="33">
        <f>ROUND(ID58*($N$58/$M$58),0)</f>
        <v>0</v>
      </c>
      <c r="IF58" s="33"/>
      <c r="IG58" s="24"/>
      <c r="IH58" s="34">
        <f>ROUND(ID58*$H$58,2)</f>
        <v>0</v>
      </c>
      <c r="II58" s="34"/>
      <c r="IJ58" s="34"/>
      <c r="IK58" s="33">
        <f t="shared" si="774"/>
        <v>2</v>
      </c>
      <c r="IL58" s="33">
        <f t="shared" si="775"/>
        <v>0</v>
      </c>
      <c r="IM58" s="33"/>
      <c r="IN58" s="24"/>
      <c r="IO58" s="34">
        <f t="shared" si="776"/>
        <v>494359.03999999998</v>
      </c>
      <c r="IP58" s="34"/>
      <c r="IQ58" s="34"/>
      <c r="IR58" s="33">
        <f>ROUND($I$58/12,0)</f>
        <v>2</v>
      </c>
      <c r="IS58" s="33">
        <f>ROUND(IR58*($J$58/$I$58),0)</f>
        <v>0</v>
      </c>
      <c r="IT58" s="33"/>
      <c r="IU58" s="24"/>
      <c r="IV58" s="34">
        <f>ROUND(IR58*$H$58,2)</f>
        <v>494359.03999999998</v>
      </c>
      <c r="IW58" s="34"/>
      <c r="IX58" s="34"/>
      <c r="IY58" s="33"/>
      <c r="IZ58" s="33">
        <f>ROUND(IY58*($N$58/$M$58),0)</f>
        <v>0</v>
      </c>
      <c r="JA58" s="33"/>
      <c r="JB58" s="24"/>
      <c r="JC58" s="34">
        <f>ROUND(IY58*$H$58,2)</f>
        <v>0</v>
      </c>
      <c r="JD58" s="33">
        <f t="shared" si="777"/>
        <v>2</v>
      </c>
      <c r="JE58" s="33">
        <f t="shared" si="778"/>
        <v>0</v>
      </c>
      <c r="JF58" s="33"/>
      <c r="JG58" s="24"/>
      <c r="JH58" s="34">
        <f t="shared" si="779"/>
        <v>494359.03999999998</v>
      </c>
      <c r="JI58" s="33">
        <f t="shared" si="780"/>
        <v>25</v>
      </c>
      <c r="JJ58" s="33">
        <f t="shared" si="780"/>
        <v>0</v>
      </c>
      <c r="JK58" s="33"/>
      <c r="JL58" s="34">
        <f t="shared" si="781"/>
        <v>6179488</v>
      </c>
      <c r="JM58" s="33">
        <f t="shared" si="782"/>
        <v>4</v>
      </c>
      <c r="JN58" s="33">
        <f t="shared" si="783"/>
        <v>0</v>
      </c>
      <c r="JO58" s="33"/>
      <c r="JP58" s="34">
        <f t="shared" si="784"/>
        <v>988718.07999999996</v>
      </c>
      <c r="JQ58" s="33">
        <f t="shared" si="785"/>
        <v>29</v>
      </c>
      <c r="JR58" s="33">
        <f t="shared" si="786"/>
        <v>0</v>
      </c>
      <c r="JS58" s="24"/>
      <c r="JT58" s="34">
        <f t="shared" si="787"/>
        <v>7168206.0800000001</v>
      </c>
      <c r="JV58" s="73">
        <f t="shared" si="489"/>
        <v>0</v>
      </c>
      <c r="JW58" s="73">
        <f t="shared" si="490"/>
        <v>0</v>
      </c>
      <c r="JX58" s="73">
        <f t="shared" si="491"/>
        <v>0</v>
      </c>
      <c r="JY58" s="80">
        <f t="shared" si="492"/>
        <v>0</v>
      </c>
      <c r="JZ58" s="73">
        <f t="shared" si="493"/>
        <v>0</v>
      </c>
      <c r="KA58" s="73">
        <f t="shared" si="494"/>
        <v>0</v>
      </c>
      <c r="KB58" s="73">
        <f t="shared" si="495"/>
        <v>0</v>
      </c>
      <c r="KC58" s="73">
        <f t="shared" si="496"/>
        <v>0</v>
      </c>
      <c r="KD58" s="73">
        <f t="shared" si="497"/>
        <v>0</v>
      </c>
      <c r="KE58" s="73">
        <f t="shared" si="498"/>
        <v>0</v>
      </c>
      <c r="KF58" s="73">
        <f t="shared" si="499"/>
        <v>0</v>
      </c>
      <c r="KG58" s="73">
        <f t="shared" si="500"/>
        <v>0</v>
      </c>
    </row>
    <row r="59" spans="1:293" ht="20.25" hidden="1" customHeight="1">
      <c r="A59" s="24">
        <v>110014</v>
      </c>
      <c r="B59" s="24" t="s">
        <v>41</v>
      </c>
      <c r="C59" s="24">
        <v>33</v>
      </c>
      <c r="D59" s="24">
        <v>0</v>
      </c>
      <c r="E59" s="34" t="s">
        <v>101</v>
      </c>
      <c r="F59" s="46" t="s">
        <v>105</v>
      </c>
      <c r="G59" s="52" t="s">
        <v>103</v>
      </c>
      <c r="H59" s="34">
        <v>314592.32</v>
      </c>
      <c r="I59" s="86">
        <v>8</v>
      </c>
      <c r="J59" s="86"/>
      <c r="K59" s="87"/>
      <c r="L59" s="88">
        <f t="shared" si="741"/>
        <v>2516738.56</v>
      </c>
      <c r="M59" s="86">
        <v>2</v>
      </c>
      <c r="N59" s="33"/>
      <c r="O59" s="24"/>
      <c r="P59" s="34">
        <f t="shared" si="742"/>
        <v>629184.64</v>
      </c>
      <c r="Q59" s="33">
        <f t="shared" si="743"/>
        <v>10</v>
      </c>
      <c r="R59" s="33">
        <f t="shared" si="743"/>
        <v>0</v>
      </c>
      <c r="S59" s="24"/>
      <c r="T59" s="34">
        <f t="shared" si="744"/>
        <v>3145923.2</v>
      </c>
      <c r="U59" s="33">
        <f>ROUND($I$59/12,0)</f>
        <v>1</v>
      </c>
      <c r="V59" s="33">
        <f>ROUND(U59*($J$59/$I$59),0)</f>
        <v>0</v>
      </c>
      <c r="W59" s="33"/>
      <c r="X59" s="24"/>
      <c r="Y59" s="34">
        <f>ROUND(U59*$H$59,2)</f>
        <v>314592.32</v>
      </c>
      <c r="Z59" s="34"/>
      <c r="AA59" s="34"/>
      <c r="AB59" s="33">
        <v>1</v>
      </c>
      <c r="AC59" s="33">
        <f>ROUND(AB59*($N$59/$M$59),0)</f>
        <v>0</v>
      </c>
      <c r="AD59" s="33"/>
      <c r="AE59" s="24"/>
      <c r="AF59" s="34">
        <f>ROUND(AB59*$H$59,2)</f>
        <v>314592.32</v>
      </c>
      <c r="AG59" s="34"/>
      <c r="AH59" s="34"/>
      <c r="AI59" s="33">
        <f t="shared" si="745"/>
        <v>2</v>
      </c>
      <c r="AJ59" s="33">
        <f t="shared" si="745"/>
        <v>0</v>
      </c>
      <c r="AK59" s="33"/>
      <c r="AL59" s="24"/>
      <c r="AM59" s="34">
        <f t="shared" si="746"/>
        <v>629184.64</v>
      </c>
      <c r="AN59" s="34"/>
      <c r="AO59" s="34"/>
      <c r="AP59" s="33">
        <f>ROUND($I$59/12,0)</f>
        <v>1</v>
      </c>
      <c r="AQ59" s="33">
        <f>ROUND(AP59*($J$59/$I$59),0)</f>
        <v>0</v>
      </c>
      <c r="AR59" s="33"/>
      <c r="AS59" s="24"/>
      <c r="AT59" s="34">
        <f>ROUND(AP59*$H$59,2)</f>
        <v>314592.32</v>
      </c>
      <c r="AU59" s="34"/>
      <c r="AV59" s="34"/>
      <c r="AW59" s="33">
        <v>1</v>
      </c>
      <c r="AX59" s="33">
        <f>ROUND(AW59*($N$59/$M$59),0)</f>
        <v>0</v>
      </c>
      <c r="AY59" s="33"/>
      <c r="AZ59" s="24"/>
      <c r="BA59" s="34">
        <f>ROUND(AW59*$H$59,2)</f>
        <v>314592.32</v>
      </c>
      <c r="BB59" s="34"/>
      <c r="BC59" s="34"/>
      <c r="BD59" s="33">
        <f t="shared" si="747"/>
        <v>2</v>
      </c>
      <c r="BE59" s="33">
        <f t="shared" si="748"/>
        <v>0</v>
      </c>
      <c r="BF59" s="33"/>
      <c r="BG59" s="24"/>
      <c r="BH59" s="34">
        <f t="shared" si="749"/>
        <v>629184.64</v>
      </c>
      <c r="BI59" s="34"/>
      <c r="BJ59" s="34"/>
      <c r="BK59" s="33">
        <f>ROUND($I$59/12,0)</f>
        <v>1</v>
      </c>
      <c r="BL59" s="33">
        <f>ROUND(BK59*($J$59/$I$59),0)</f>
        <v>0</v>
      </c>
      <c r="BM59" s="33"/>
      <c r="BN59" s="24"/>
      <c r="BO59" s="34">
        <f>ROUND(BK59*$H$59,2)</f>
        <v>314592.32</v>
      </c>
      <c r="BP59" s="34"/>
      <c r="BQ59" s="34"/>
      <c r="BR59" s="33"/>
      <c r="BS59" s="33">
        <f>ROUND(BR59*($N$59/$M$59),0)</f>
        <v>0</v>
      </c>
      <c r="BT59" s="33"/>
      <c r="BU59" s="24"/>
      <c r="BV59" s="34">
        <f>ROUND(BR59*$H$59,2)</f>
        <v>0</v>
      </c>
      <c r="BW59" s="34"/>
      <c r="BX59" s="34"/>
      <c r="BY59" s="33">
        <f t="shared" si="750"/>
        <v>1</v>
      </c>
      <c r="BZ59" s="33">
        <f t="shared" si="751"/>
        <v>0</v>
      </c>
      <c r="CA59" s="33"/>
      <c r="CB59" s="24"/>
      <c r="CC59" s="34">
        <f t="shared" si="752"/>
        <v>314592.32</v>
      </c>
      <c r="CD59" s="34"/>
      <c r="CE59" s="34"/>
      <c r="CF59" s="33">
        <f>ROUND($I$59/12,0)</f>
        <v>1</v>
      </c>
      <c r="CG59" s="33">
        <f>ROUND(CF59*($J$59/$I$59),0)</f>
        <v>0</v>
      </c>
      <c r="CH59" s="33"/>
      <c r="CI59" s="24"/>
      <c r="CJ59" s="34">
        <f>ROUND(CF59*$H$59,2)</f>
        <v>314592.32</v>
      </c>
      <c r="CK59" s="34"/>
      <c r="CL59" s="34"/>
      <c r="CM59" s="33"/>
      <c r="CN59" s="33">
        <f>ROUND(CM59*($N$59/$M$59),0)</f>
        <v>0</v>
      </c>
      <c r="CO59" s="33"/>
      <c r="CP59" s="24"/>
      <c r="CQ59" s="34">
        <f>ROUND(CM59*$H$59,2)</f>
        <v>0</v>
      </c>
      <c r="CR59" s="34"/>
      <c r="CS59" s="34"/>
      <c r="CT59" s="33">
        <f t="shared" si="753"/>
        <v>1</v>
      </c>
      <c r="CU59" s="33">
        <f t="shared" si="754"/>
        <v>0</v>
      </c>
      <c r="CV59" s="33"/>
      <c r="CW59" s="24"/>
      <c r="CX59" s="34">
        <f t="shared" si="755"/>
        <v>314592.32</v>
      </c>
      <c r="CY59" s="34"/>
      <c r="CZ59" s="34"/>
      <c r="DA59" s="33">
        <f>ROUND($I$59/12,0)</f>
        <v>1</v>
      </c>
      <c r="DB59" s="33">
        <f>ROUND(DA59*($J$59/$I$59),0)</f>
        <v>0</v>
      </c>
      <c r="DC59" s="33"/>
      <c r="DD59" s="24"/>
      <c r="DE59" s="34">
        <f>ROUND(DA59*$H$59,2)</f>
        <v>314592.32</v>
      </c>
      <c r="DF59" s="34"/>
      <c r="DG59" s="34"/>
      <c r="DH59" s="33"/>
      <c r="DI59" s="33">
        <f>ROUND(DH59*($N$59/$M$59),0)</f>
        <v>0</v>
      </c>
      <c r="DJ59" s="33"/>
      <c r="DK59" s="24"/>
      <c r="DL59" s="34">
        <f>ROUND(DH59*$H$59,2)</f>
        <v>0</v>
      </c>
      <c r="DM59" s="34"/>
      <c r="DN59" s="34"/>
      <c r="DO59" s="33">
        <f t="shared" si="756"/>
        <v>1</v>
      </c>
      <c r="DP59" s="33">
        <f t="shared" si="757"/>
        <v>0</v>
      </c>
      <c r="DQ59" s="33"/>
      <c r="DR59" s="24"/>
      <c r="DS59" s="34">
        <f t="shared" si="758"/>
        <v>314592.32</v>
      </c>
      <c r="DT59" s="34"/>
      <c r="DU59" s="34"/>
      <c r="DV59" s="33">
        <f>ROUND($I$59/12,0)</f>
        <v>1</v>
      </c>
      <c r="DW59" s="33">
        <f>ROUND(DV59*($J$59/$I$59),0)</f>
        <v>0</v>
      </c>
      <c r="DX59" s="33"/>
      <c r="DY59" s="24"/>
      <c r="DZ59" s="34">
        <f>ROUND(DV59*$H$59,2)</f>
        <v>314592.32</v>
      </c>
      <c r="EA59" s="34"/>
      <c r="EB59" s="34"/>
      <c r="EC59" s="33"/>
      <c r="ED59" s="33">
        <f>ROUND(EC59*($N$59/$M$59),0)</f>
        <v>0</v>
      </c>
      <c r="EE59" s="33"/>
      <c r="EF59" s="24"/>
      <c r="EG59" s="34">
        <f>ROUND(EC59*$H$59,2)</f>
        <v>0</v>
      </c>
      <c r="EH59" s="34"/>
      <c r="EI59" s="34"/>
      <c r="EJ59" s="33">
        <f t="shared" si="759"/>
        <v>1</v>
      </c>
      <c r="EK59" s="33">
        <f t="shared" si="760"/>
        <v>0</v>
      </c>
      <c r="EL59" s="33"/>
      <c r="EM59" s="24"/>
      <c r="EN59" s="34">
        <f t="shared" si="761"/>
        <v>314592.32</v>
      </c>
      <c r="EO59" s="34"/>
      <c r="EP59" s="34"/>
      <c r="EQ59" s="33">
        <f>ROUND($I$59/12,0)</f>
        <v>1</v>
      </c>
      <c r="ER59" s="33">
        <f>ROUND(EQ59*($J$59/$I$59),0)</f>
        <v>0</v>
      </c>
      <c r="ES59" s="33"/>
      <c r="ET59" s="24"/>
      <c r="EU59" s="34">
        <f>ROUND(EQ59*$H$59,2)</f>
        <v>314592.32</v>
      </c>
      <c r="EV59" s="34"/>
      <c r="EW59" s="34"/>
      <c r="EX59" s="33"/>
      <c r="EY59" s="33">
        <f>ROUND(EX59*($N$59/$M$59),0)</f>
        <v>0</v>
      </c>
      <c r="EZ59" s="33"/>
      <c r="FA59" s="24"/>
      <c r="FB59" s="34">
        <f>ROUND(EX59*$H$59,2)</f>
        <v>0</v>
      </c>
      <c r="FC59" s="34"/>
      <c r="FD59" s="34"/>
      <c r="FE59" s="33">
        <f t="shared" si="762"/>
        <v>1</v>
      </c>
      <c r="FF59" s="33">
        <f t="shared" si="763"/>
        <v>0</v>
      </c>
      <c r="FG59" s="33"/>
      <c r="FH59" s="24"/>
      <c r="FI59" s="34">
        <f t="shared" si="764"/>
        <v>314592.32</v>
      </c>
      <c r="FJ59" s="34"/>
      <c r="FK59" s="34"/>
      <c r="FL59" s="33">
        <f>ROUND($I$59/12,0)</f>
        <v>1</v>
      </c>
      <c r="FM59" s="33">
        <f>ROUND(FL59*($J$59/$I$59),0)</f>
        <v>0</v>
      </c>
      <c r="FN59" s="33"/>
      <c r="FO59" s="24"/>
      <c r="FP59" s="34">
        <f>ROUND(FL59*$H$59,2)</f>
        <v>314592.32</v>
      </c>
      <c r="FQ59" s="34"/>
      <c r="FR59" s="34"/>
      <c r="FS59" s="33"/>
      <c r="FT59" s="33">
        <f>ROUND(FS59*($N$59/$M$59),0)</f>
        <v>0</v>
      </c>
      <c r="FU59" s="33"/>
      <c r="FV59" s="24"/>
      <c r="FW59" s="34">
        <f>ROUND(FS59*$H$59,2)</f>
        <v>0</v>
      </c>
      <c r="FX59" s="34"/>
      <c r="FY59" s="34"/>
      <c r="FZ59" s="33">
        <f t="shared" si="765"/>
        <v>1</v>
      </c>
      <c r="GA59" s="33">
        <f t="shared" si="766"/>
        <v>0</v>
      </c>
      <c r="GB59" s="33"/>
      <c r="GC59" s="24"/>
      <c r="GD59" s="34">
        <f t="shared" si="767"/>
        <v>314592.32</v>
      </c>
      <c r="GE59" s="34"/>
      <c r="GF59" s="34"/>
      <c r="GG59" s="33"/>
      <c r="GH59" s="33">
        <f>ROUND(GG59*($J$59/$I$59),0)</f>
        <v>0</v>
      </c>
      <c r="GI59" s="33"/>
      <c r="GJ59" s="24"/>
      <c r="GK59" s="34">
        <f>ROUND(GG59*$H$59,2)</f>
        <v>0</v>
      </c>
      <c r="GL59" s="34"/>
      <c r="GM59" s="34"/>
      <c r="GN59" s="33"/>
      <c r="GO59" s="33">
        <f>ROUND(GN59*($N$59/$M$59),0)</f>
        <v>0</v>
      </c>
      <c r="GP59" s="33"/>
      <c r="GQ59" s="24"/>
      <c r="GR59" s="34">
        <f>ROUND(GN59*$H$59,2)</f>
        <v>0</v>
      </c>
      <c r="GS59" s="34"/>
      <c r="GT59" s="34"/>
      <c r="GU59" s="33">
        <f t="shared" si="768"/>
        <v>0</v>
      </c>
      <c r="GV59" s="33">
        <f t="shared" si="769"/>
        <v>0</v>
      </c>
      <c r="GW59" s="33"/>
      <c r="GX59" s="24"/>
      <c r="GY59" s="34">
        <f t="shared" si="770"/>
        <v>0</v>
      </c>
      <c r="GZ59" s="34"/>
      <c r="HA59" s="34"/>
      <c r="HB59" s="33"/>
      <c r="HC59" s="33">
        <f>ROUND(HB59*($J$59/$I$59),0)</f>
        <v>0</v>
      </c>
      <c r="HD59" s="33"/>
      <c r="HE59" s="24"/>
      <c r="HF59" s="34">
        <f>ROUND(HB59*$H$59,2)</f>
        <v>0</v>
      </c>
      <c r="HG59" s="34"/>
      <c r="HH59" s="34"/>
      <c r="HI59" s="33"/>
      <c r="HJ59" s="33">
        <f>ROUND(HI59*($N$59/$M$59),0)</f>
        <v>0</v>
      </c>
      <c r="HK59" s="33"/>
      <c r="HL59" s="24"/>
      <c r="HM59" s="34">
        <f>ROUND(HI59*$H$59,2)</f>
        <v>0</v>
      </c>
      <c r="HN59" s="34"/>
      <c r="HO59" s="34"/>
      <c r="HP59" s="33">
        <f t="shared" si="771"/>
        <v>0</v>
      </c>
      <c r="HQ59" s="33">
        <f t="shared" si="772"/>
        <v>0</v>
      </c>
      <c r="HR59" s="33"/>
      <c r="HS59" s="24"/>
      <c r="HT59" s="34">
        <f t="shared" si="773"/>
        <v>0</v>
      </c>
      <c r="HU59" s="34"/>
      <c r="HV59" s="34"/>
      <c r="HW59" s="33"/>
      <c r="HX59" s="33">
        <f>ROUND(HW59*($J$59/$I$59),0)</f>
        <v>0</v>
      </c>
      <c r="HY59" s="33"/>
      <c r="HZ59" s="24"/>
      <c r="IA59" s="34">
        <f>ROUND(HW59*$H$59,2)</f>
        <v>0</v>
      </c>
      <c r="IB59" s="34"/>
      <c r="IC59" s="34"/>
      <c r="ID59" s="33"/>
      <c r="IE59" s="33">
        <f>ROUND(ID59*($N$59/$M$59),0)</f>
        <v>0</v>
      </c>
      <c r="IF59" s="33"/>
      <c r="IG59" s="24"/>
      <c r="IH59" s="34">
        <f>ROUND(ID59*$H$59,2)</f>
        <v>0</v>
      </c>
      <c r="II59" s="34"/>
      <c r="IJ59" s="34"/>
      <c r="IK59" s="33">
        <f t="shared" si="774"/>
        <v>0</v>
      </c>
      <c r="IL59" s="33">
        <f t="shared" si="775"/>
        <v>0</v>
      </c>
      <c r="IM59" s="33"/>
      <c r="IN59" s="24"/>
      <c r="IO59" s="34">
        <f t="shared" si="776"/>
        <v>0</v>
      </c>
      <c r="IP59" s="34"/>
      <c r="IQ59" s="34"/>
      <c r="IR59" s="33"/>
      <c r="IS59" s="33">
        <f>ROUND(IR59*($J$59/$I$59),0)</f>
        <v>0</v>
      </c>
      <c r="IT59" s="33"/>
      <c r="IU59" s="24"/>
      <c r="IV59" s="34">
        <f>ROUND(IR59*$H$59,2)</f>
        <v>0</v>
      </c>
      <c r="IW59" s="34"/>
      <c r="IX59" s="34"/>
      <c r="IY59" s="33"/>
      <c r="IZ59" s="33">
        <f>ROUND(IY59*($N$59/$M$59),0)</f>
        <v>0</v>
      </c>
      <c r="JA59" s="33"/>
      <c r="JB59" s="24"/>
      <c r="JC59" s="34">
        <f>ROUND(IY59*$H$59,2)</f>
        <v>0</v>
      </c>
      <c r="JD59" s="33">
        <f t="shared" si="777"/>
        <v>0</v>
      </c>
      <c r="JE59" s="33">
        <f t="shared" si="778"/>
        <v>0</v>
      </c>
      <c r="JF59" s="33"/>
      <c r="JG59" s="24"/>
      <c r="JH59" s="34">
        <f t="shared" si="779"/>
        <v>0</v>
      </c>
      <c r="JI59" s="33">
        <f t="shared" si="780"/>
        <v>8</v>
      </c>
      <c r="JJ59" s="33">
        <f t="shared" si="780"/>
        <v>0</v>
      </c>
      <c r="JK59" s="33"/>
      <c r="JL59" s="34">
        <f t="shared" si="781"/>
        <v>2516738.56</v>
      </c>
      <c r="JM59" s="33">
        <f t="shared" si="782"/>
        <v>2</v>
      </c>
      <c r="JN59" s="33">
        <f t="shared" si="783"/>
        <v>0</v>
      </c>
      <c r="JO59" s="33"/>
      <c r="JP59" s="34">
        <f t="shared" si="784"/>
        <v>629184.64</v>
      </c>
      <c r="JQ59" s="33">
        <f t="shared" si="785"/>
        <v>10</v>
      </c>
      <c r="JR59" s="33">
        <f t="shared" si="786"/>
        <v>0</v>
      </c>
      <c r="JS59" s="24"/>
      <c r="JT59" s="34">
        <f t="shared" si="787"/>
        <v>3145923.2</v>
      </c>
      <c r="JV59" s="73">
        <f t="shared" si="489"/>
        <v>0</v>
      </c>
      <c r="JW59" s="73">
        <f t="shared" si="490"/>
        <v>0</v>
      </c>
      <c r="JX59" s="73">
        <f t="shared" si="491"/>
        <v>0</v>
      </c>
      <c r="JY59" s="80">
        <f t="shared" si="492"/>
        <v>0</v>
      </c>
      <c r="JZ59" s="73">
        <f t="shared" si="493"/>
        <v>0</v>
      </c>
      <c r="KA59" s="73">
        <f t="shared" si="494"/>
        <v>0</v>
      </c>
      <c r="KB59" s="73">
        <f t="shared" si="495"/>
        <v>0</v>
      </c>
      <c r="KC59" s="73">
        <f t="shared" si="496"/>
        <v>0</v>
      </c>
      <c r="KD59" s="73">
        <f t="shared" si="497"/>
        <v>0</v>
      </c>
      <c r="KE59" s="73">
        <f t="shared" si="498"/>
        <v>0</v>
      </c>
      <c r="KF59" s="73">
        <f t="shared" si="499"/>
        <v>0</v>
      </c>
      <c r="KG59" s="73">
        <f t="shared" si="500"/>
        <v>0</v>
      </c>
    </row>
    <row r="60" spans="1:293" ht="20.25" hidden="1" customHeight="1">
      <c r="A60" s="24">
        <v>110014</v>
      </c>
      <c r="B60" s="24" t="s">
        <v>41</v>
      </c>
      <c r="C60" s="24">
        <v>34</v>
      </c>
      <c r="D60" s="24" t="s">
        <v>106</v>
      </c>
      <c r="E60" s="34" t="s">
        <v>101</v>
      </c>
      <c r="F60" s="46" t="s">
        <v>107</v>
      </c>
      <c r="G60" s="52" t="s">
        <v>108</v>
      </c>
      <c r="H60" s="34">
        <v>160441.12</v>
      </c>
      <c r="I60" s="86">
        <v>63</v>
      </c>
      <c r="J60" s="86"/>
      <c r="K60" s="87"/>
      <c r="L60" s="88">
        <f t="shared" si="741"/>
        <v>10107790.560000001</v>
      </c>
      <c r="M60" s="86">
        <v>10</v>
      </c>
      <c r="N60" s="33"/>
      <c r="O60" s="24"/>
      <c r="P60" s="34">
        <f t="shared" si="742"/>
        <v>1604411.2</v>
      </c>
      <c r="Q60" s="33">
        <f t="shared" si="743"/>
        <v>73</v>
      </c>
      <c r="R60" s="33">
        <f t="shared" si="743"/>
        <v>0</v>
      </c>
      <c r="S60" s="24"/>
      <c r="T60" s="34">
        <f t="shared" si="744"/>
        <v>11712201.76</v>
      </c>
      <c r="U60" s="33">
        <f>ROUND($I$60/12,0)+1</f>
        <v>6</v>
      </c>
      <c r="V60" s="33">
        <f>ROUND(U60*($J$60/$I$60),0)</f>
        <v>0</v>
      </c>
      <c r="W60" s="33"/>
      <c r="X60" s="24"/>
      <c r="Y60" s="34">
        <f>ROUND(U60*$H$60,2)</f>
        <v>962646.72</v>
      </c>
      <c r="Z60" s="34"/>
      <c r="AA60" s="34"/>
      <c r="AB60" s="33">
        <f>ROUND($M$60/12,0)</f>
        <v>1</v>
      </c>
      <c r="AC60" s="33">
        <f>ROUND(AB60*($N$60/$M$60),0)</f>
        <v>0</v>
      </c>
      <c r="AD60" s="33"/>
      <c r="AE60" s="24"/>
      <c r="AF60" s="34">
        <f>ROUND(AB60*$H$60,2)</f>
        <v>160441.12</v>
      </c>
      <c r="AG60" s="34"/>
      <c r="AH60" s="34"/>
      <c r="AI60" s="33">
        <f t="shared" si="745"/>
        <v>7</v>
      </c>
      <c r="AJ60" s="33">
        <f t="shared" si="745"/>
        <v>0</v>
      </c>
      <c r="AK60" s="33"/>
      <c r="AL60" s="24"/>
      <c r="AM60" s="34">
        <f t="shared" si="746"/>
        <v>1123087.8399999999</v>
      </c>
      <c r="AN60" s="34"/>
      <c r="AO60" s="34"/>
      <c r="AP60" s="33">
        <f>ROUND($I$60/12,0)+1</f>
        <v>6</v>
      </c>
      <c r="AQ60" s="33">
        <f>ROUND(AP60*($J$60/$I$60),0)</f>
        <v>0</v>
      </c>
      <c r="AR60" s="33"/>
      <c r="AS60" s="24"/>
      <c r="AT60" s="34">
        <f>ROUND(AP60*$H$60,2)</f>
        <v>962646.72</v>
      </c>
      <c r="AU60" s="34"/>
      <c r="AV60" s="34"/>
      <c r="AW60" s="33">
        <f>ROUND($M$60/12,0)</f>
        <v>1</v>
      </c>
      <c r="AX60" s="33">
        <f>ROUND(AW60*($N$60/$M$60),0)</f>
        <v>0</v>
      </c>
      <c r="AY60" s="33"/>
      <c r="AZ60" s="24"/>
      <c r="BA60" s="34">
        <f>ROUND(AW60*$H$60,2)</f>
        <v>160441.12</v>
      </c>
      <c r="BB60" s="34"/>
      <c r="BC60" s="34"/>
      <c r="BD60" s="33">
        <f t="shared" si="747"/>
        <v>7</v>
      </c>
      <c r="BE60" s="33">
        <f t="shared" si="748"/>
        <v>0</v>
      </c>
      <c r="BF60" s="33"/>
      <c r="BG60" s="24"/>
      <c r="BH60" s="34">
        <f t="shared" si="749"/>
        <v>1123087.8399999999</v>
      </c>
      <c r="BI60" s="34"/>
      <c r="BJ60" s="34"/>
      <c r="BK60" s="33">
        <f>ROUND($I$60/12,0)+1</f>
        <v>6</v>
      </c>
      <c r="BL60" s="33">
        <f>ROUND(BK60*($J$60/$I$60),0)</f>
        <v>0</v>
      </c>
      <c r="BM60" s="33"/>
      <c r="BN60" s="24"/>
      <c r="BO60" s="34">
        <f>ROUND(BK60*$H$60,2)</f>
        <v>962646.72</v>
      </c>
      <c r="BP60" s="34"/>
      <c r="BQ60" s="34"/>
      <c r="BR60" s="33">
        <f>ROUND($M$60/12,0)</f>
        <v>1</v>
      </c>
      <c r="BS60" s="33">
        <f>ROUND(BR60*($N$60/$M$60),0)</f>
        <v>0</v>
      </c>
      <c r="BT60" s="33"/>
      <c r="BU60" s="24"/>
      <c r="BV60" s="34">
        <f>ROUND(BR60*$H$60,2)</f>
        <v>160441.12</v>
      </c>
      <c r="BW60" s="34"/>
      <c r="BX60" s="34"/>
      <c r="BY60" s="33">
        <f t="shared" si="750"/>
        <v>7</v>
      </c>
      <c r="BZ60" s="33">
        <f t="shared" si="751"/>
        <v>0</v>
      </c>
      <c r="CA60" s="33"/>
      <c r="CB60" s="24"/>
      <c r="CC60" s="34">
        <f t="shared" si="752"/>
        <v>1123087.8399999999</v>
      </c>
      <c r="CD60" s="34"/>
      <c r="CE60" s="34"/>
      <c r="CF60" s="33">
        <f>ROUND($I$60/12,0)</f>
        <v>5</v>
      </c>
      <c r="CG60" s="33">
        <f>ROUND(CF60*($J$60/$I$60),0)</f>
        <v>0</v>
      </c>
      <c r="CH60" s="33"/>
      <c r="CI60" s="24"/>
      <c r="CJ60" s="34">
        <f>ROUND(CF60*$H$60,2)</f>
        <v>802205.6</v>
      </c>
      <c r="CK60" s="34"/>
      <c r="CL60" s="34"/>
      <c r="CM60" s="33">
        <f>ROUND($M$60/12,0)</f>
        <v>1</v>
      </c>
      <c r="CN60" s="33">
        <f>ROUND(CM60*($N$60/$M$60),0)</f>
        <v>0</v>
      </c>
      <c r="CO60" s="33"/>
      <c r="CP60" s="24"/>
      <c r="CQ60" s="34">
        <f>ROUND(CM60*$H$60,2)</f>
        <v>160441.12</v>
      </c>
      <c r="CR60" s="34"/>
      <c r="CS60" s="34"/>
      <c r="CT60" s="33">
        <f t="shared" si="753"/>
        <v>6</v>
      </c>
      <c r="CU60" s="33">
        <f t="shared" si="754"/>
        <v>0</v>
      </c>
      <c r="CV60" s="33"/>
      <c r="CW60" s="24"/>
      <c r="CX60" s="34">
        <f t="shared" si="755"/>
        <v>962646.72</v>
      </c>
      <c r="CY60" s="34"/>
      <c r="CZ60" s="34"/>
      <c r="DA60" s="33">
        <f>ROUND($I$60/12,0)</f>
        <v>5</v>
      </c>
      <c r="DB60" s="33">
        <f>ROUND(DA60*($J$60/$I$60),0)</f>
        <v>0</v>
      </c>
      <c r="DC60" s="33"/>
      <c r="DD60" s="24"/>
      <c r="DE60" s="34">
        <f>ROUND(DA60*$H$60,2)</f>
        <v>802205.6</v>
      </c>
      <c r="DF60" s="34"/>
      <c r="DG60" s="34"/>
      <c r="DH60" s="33">
        <f>ROUND($M$60/12,0)</f>
        <v>1</v>
      </c>
      <c r="DI60" s="33">
        <f>ROUND(DH60*($N$60/$M$60),0)</f>
        <v>0</v>
      </c>
      <c r="DJ60" s="33"/>
      <c r="DK60" s="24"/>
      <c r="DL60" s="34">
        <f>ROUND(DH60*$H$60,2)</f>
        <v>160441.12</v>
      </c>
      <c r="DM60" s="34"/>
      <c r="DN60" s="34"/>
      <c r="DO60" s="33">
        <f t="shared" si="756"/>
        <v>6</v>
      </c>
      <c r="DP60" s="33">
        <f t="shared" si="757"/>
        <v>0</v>
      </c>
      <c r="DQ60" s="33"/>
      <c r="DR60" s="24"/>
      <c r="DS60" s="34">
        <f t="shared" si="758"/>
        <v>962646.72</v>
      </c>
      <c r="DT60" s="34"/>
      <c r="DU60" s="34"/>
      <c r="DV60" s="33">
        <f>ROUND($I$60/12,0)</f>
        <v>5</v>
      </c>
      <c r="DW60" s="33">
        <f>ROUND(DV60*($J$60/$I$60),0)</f>
        <v>0</v>
      </c>
      <c r="DX60" s="33"/>
      <c r="DY60" s="24"/>
      <c r="DZ60" s="34">
        <f>ROUND(DV60*$H$60,2)</f>
        <v>802205.6</v>
      </c>
      <c r="EA60" s="34"/>
      <c r="EB60" s="34"/>
      <c r="EC60" s="33">
        <f>ROUND($M$60/12,0)</f>
        <v>1</v>
      </c>
      <c r="ED60" s="33">
        <f>ROUND(EC60*($N$60/$M$60),0)</f>
        <v>0</v>
      </c>
      <c r="EE60" s="33"/>
      <c r="EF60" s="24"/>
      <c r="EG60" s="34">
        <f>ROUND(EC60*$H$60,2)</f>
        <v>160441.12</v>
      </c>
      <c r="EH60" s="34"/>
      <c r="EI60" s="34"/>
      <c r="EJ60" s="33">
        <f t="shared" si="759"/>
        <v>6</v>
      </c>
      <c r="EK60" s="33">
        <f t="shared" si="760"/>
        <v>0</v>
      </c>
      <c r="EL60" s="33"/>
      <c r="EM60" s="24"/>
      <c r="EN60" s="34">
        <f t="shared" si="761"/>
        <v>962646.72</v>
      </c>
      <c r="EO60" s="34"/>
      <c r="EP60" s="34"/>
      <c r="EQ60" s="33">
        <f>ROUND($I$60/12,0)</f>
        <v>5</v>
      </c>
      <c r="ER60" s="33">
        <f>ROUND(EQ60*($J$60/$I$60),0)</f>
        <v>0</v>
      </c>
      <c r="ES60" s="33"/>
      <c r="ET60" s="24"/>
      <c r="EU60" s="34">
        <f>ROUND(EQ60*$H$60,2)</f>
        <v>802205.6</v>
      </c>
      <c r="EV60" s="34"/>
      <c r="EW60" s="34"/>
      <c r="EX60" s="33">
        <f>ROUND($M$60/12,0)</f>
        <v>1</v>
      </c>
      <c r="EY60" s="33">
        <f>ROUND(EX60*($N$60/$M$60),0)</f>
        <v>0</v>
      </c>
      <c r="EZ60" s="33"/>
      <c r="FA60" s="24"/>
      <c r="FB60" s="34">
        <f>ROUND(EX60*$H$60,2)</f>
        <v>160441.12</v>
      </c>
      <c r="FC60" s="34"/>
      <c r="FD60" s="34"/>
      <c r="FE60" s="33">
        <f t="shared" si="762"/>
        <v>6</v>
      </c>
      <c r="FF60" s="33">
        <f t="shared" si="763"/>
        <v>0</v>
      </c>
      <c r="FG60" s="33"/>
      <c r="FH60" s="24"/>
      <c r="FI60" s="34">
        <f t="shared" si="764"/>
        <v>962646.72</v>
      </c>
      <c r="FJ60" s="34"/>
      <c r="FK60" s="34"/>
      <c r="FL60" s="33">
        <f>ROUND($I$60/12,0)</f>
        <v>5</v>
      </c>
      <c r="FM60" s="33">
        <f>ROUND(FL60*($J$60/$I$60),0)</f>
        <v>0</v>
      </c>
      <c r="FN60" s="33"/>
      <c r="FO60" s="24"/>
      <c r="FP60" s="34">
        <f>ROUND(FL60*$H$60,2)</f>
        <v>802205.6</v>
      </c>
      <c r="FQ60" s="34"/>
      <c r="FR60" s="34"/>
      <c r="FS60" s="33">
        <f>ROUND($M$60/12,0)</f>
        <v>1</v>
      </c>
      <c r="FT60" s="33">
        <f>ROUND(FS60*($N$60/$M$60),0)</f>
        <v>0</v>
      </c>
      <c r="FU60" s="33"/>
      <c r="FV60" s="24"/>
      <c r="FW60" s="34">
        <f>ROUND(FS60*$H$60,2)</f>
        <v>160441.12</v>
      </c>
      <c r="FX60" s="34"/>
      <c r="FY60" s="34"/>
      <c r="FZ60" s="33">
        <f t="shared" si="765"/>
        <v>6</v>
      </c>
      <c r="GA60" s="33">
        <f t="shared" si="766"/>
        <v>0</v>
      </c>
      <c r="GB60" s="33"/>
      <c r="GC60" s="24"/>
      <c r="GD60" s="34">
        <f t="shared" si="767"/>
        <v>962646.72</v>
      </c>
      <c r="GE60" s="34"/>
      <c r="GF60" s="34"/>
      <c r="GG60" s="33">
        <f>ROUND($I$60/12,0)</f>
        <v>5</v>
      </c>
      <c r="GH60" s="33">
        <f>ROUND(GG60*($J$60/$I$60),0)</f>
        <v>0</v>
      </c>
      <c r="GI60" s="33"/>
      <c r="GJ60" s="24"/>
      <c r="GK60" s="34">
        <f>ROUND(GG60*$H$60,2)</f>
        <v>802205.6</v>
      </c>
      <c r="GL60" s="34"/>
      <c r="GM60" s="34"/>
      <c r="GN60" s="33">
        <f>ROUND($M$60/12,0)</f>
        <v>1</v>
      </c>
      <c r="GO60" s="33">
        <f>ROUND(GN60*($N$60/$M$60),0)</f>
        <v>0</v>
      </c>
      <c r="GP60" s="33"/>
      <c r="GQ60" s="24"/>
      <c r="GR60" s="34">
        <f>ROUND(GN60*$H$60,2)</f>
        <v>160441.12</v>
      </c>
      <c r="GS60" s="34"/>
      <c r="GT60" s="34"/>
      <c r="GU60" s="33">
        <f t="shared" si="768"/>
        <v>6</v>
      </c>
      <c r="GV60" s="33">
        <f t="shared" si="769"/>
        <v>0</v>
      </c>
      <c r="GW60" s="33"/>
      <c r="GX60" s="24"/>
      <c r="GY60" s="34">
        <f t="shared" si="770"/>
        <v>962646.72</v>
      </c>
      <c r="GZ60" s="34"/>
      <c r="HA60" s="34"/>
      <c r="HB60" s="33">
        <f>ROUND($I$60/12,0)</f>
        <v>5</v>
      </c>
      <c r="HC60" s="33">
        <f>ROUND(HB60*($J$60/$I$60),0)</f>
        <v>0</v>
      </c>
      <c r="HD60" s="33"/>
      <c r="HE60" s="24"/>
      <c r="HF60" s="34">
        <f>ROUND(HB60*$H$60,2)</f>
        <v>802205.6</v>
      </c>
      <c r="HG60" s="34"/>
      <c r="HH60" s="34"/>
      <c r="HI60" s="33">
        <f>ROUND($M$60/12,0)</f>
        <v>1</v>
      </c>
      <c r="HJ60" s="33">
        <f>ROUND(HI60*($N$60/$M$60),0)</f>
        <v>0</v>
      </c>
      <c r="HK60" s="33"/>
      <c r="HL60" s="24"/>
      <c r="HM60" s="34">
        <f>ROUND(HI60*$H$60,2)</f>
        <v>160441.12</v>
      </c>
      <c r="HN60" s="34"/>
      <c r="HO60" s="34"/>
      <c r="HP60" s="33">
        <f t="shared" si="771"/>
        <v>6</v>
      </c>
      <c r="HQ60" s="33">
        <f t="shared" si="772"/>
        <v>0</v>
      </c>
      <c r="HR60" s="33"/>
      <c r="HS60" s="24"/>
      <c r="HT60" s="34">
        <f t="shared" si="773"/>
        <v>962646.72</v>
      </c>
      <c r="HU60" s="34"/>
      <c r="HV60" s="34"/>
      <c r="HW60" s="33">
        <f>ROUND($I$60/12,0)</f>
        <v>5</v>
      </c>
      <c r="HX60" s="33">
        <f>ROUND(HW60*($J$60/$I$60),0)</f>
        <v>0</v>
      </c>
      <c r="HY60" s="33"/>
      <c r="HZ60" s="24"/>
      <c r="IA60" s="34">
        <f>ROUND(HW60*$H$60,2)</f>
        <v>802205.6</v>
      </c>
      <c r="IB60" s="34"/>
      <c r="IC60" s="34"/>
      <c r="ID60" s="33"/>
      <c r="IE60" s="33">
        <f>ROUND(ID60*($N$60/$M$60),0)</f>
        <v>0</v>
      </c>
      <c r="IF60" s="33"/>
      <c r="IG60" s="24"/>
      <c r="IH60" s="34">
        <f>ROUND(ID60*$H$60,2)</f>
        <v>0</v>
      </c>
      <c r="II60" s="34"/>
      <c r="IJ60" s="34"/>
      <c r="IK60" s="33">
        <f t="shared" si="774"/>
        <v>5</v>
      </c>
      <c r="IL60" s="33">
        <f t="shared" si="775"/>
        <v>0</v>
      </c>
      <c r="IM60" s="33"/>
      <c r="IN60" s="24"/>
      <c r="IO60" s="34">
        <f t="shared" si="776"/>
        <v>802205.6</v>
      </c>
      <c r="IP60" s="34"/>
      <c r="IQ60" s="34"/>
      <c r="IR60" s="33">
        <f>ROUND($I$60/12,0)</f>
        <v>5</v>
      </c>
      <c r="IS60" s="33">
        <f>ROUND(IR60*($J$60/$I$60),0)</f>
        <v>0</v>
      </c>
      <c r="IT60" s="33"/>
      <c r="IU60" s="24"/>
      <c r="IV60" s="34">
        <f>ROUND(IR60*$H$60,2)</f>
        <v>802205.6</v>
      </c>
      <c r="IW60" s="34"/>
      <c r="IX60" s="34"/>
      <c r="IY60" s="33"/>
      <c r="IZ60" s="33">
        <f>ROUND(IY60*($N$60/$M$60),0)</f>
        <v>0</v>
      </c>
      <c r="JA60" s="33"/>
      <c r="JB60" s="24"/>
      <c r="JC60" s="34">
        <f>ROUND(IY60*$H$60,2)</f>
        <v>0</v>
      </c>
      <c r="JD60" s="33">
        <f t="shared" si="777"/>
        <v>5</v>
      </c>
      <c r="JE60" s="33">
        <f t="shared" si="778"/>
        <v>0</v>
      </c>
      <c r="JF60" s="33"/>
      <c r="JG60" s="24"/>
      <c r="JH60" s="34">
        <f t="shared" si="779"/>
        <v>802205.6</v>
      </c>
      <c r="JI60" s="33">
        <f t="shared" si="780"/>
        <v>63</v>
      </c>
      <c r="JJ60" s="33">
        <f t="shared" si="780"/>
        <v>0</v>
      </c>
      <c r="JK60" s="33"/>
      <c r="JL60" s="34">
        <f t="shared" si="781"/>
        <v>10107790.559999999</v>
      </c>
      <c r="JM60" s="33">
        <f t="shared" si="782"/>
        <v>10</v>
      </c>
      <c r="JN60" s="33">
        <f t="shared" si="783"/>
        <v>0</v>
      </c>
      <c r="JO60" s="33"/>
      <c r="JP60" s="34">
        <f t="shared" si="784"/>
        <v>1604411.2000000002</v>
      </c>
      <c r="JQ60" s="33">
        <f t="shared" si="785"/>
        <v>73</v>
      </c>
      <c r="JR60" s="33">
        <f t="shared" si="786"/>
        <v>0</v>
      </c>
      <c r="JS60" s="24"/>
      <c r="JT60" s="34">
        <f t="shared" si="787"/>
        <v>11712201.759999998</v>
      </c>
      <c r="JV60" s="73">
        <f t="shared" si="489"/>
        <v>0</v>
      </c>
      <c r="JW60" s="73">
        <f t="shared" si="490"/>
        <v>0</v>
      </c>
      <c r="JX60" s="73">
        <f t="shared" si="491"/>
        <v>0</v>
      </c>
      <c r="JY60" s="80">
        <f t="shared" si="492"/>
        <v>0</v>
      </c>
      <c r="JZ60" s="73">
        <f t="shared" si="493"/>
        <v>0</v>
      </c>
      <c r="KA60" s="73">
        <f t="shared" si="494"/>
        <v>0</v>
      </c>
      <c r="KB60" s="73">
        <f t="shared" si="495"/>
        <v>0</v>
      </c>
      <c r="KC60" s="73">
        <f t="shared" si="496"/>
        <v>0</v>
      </c>
      <c r="KD60" s="73">
        <f t="shared" si="497"/>
        <v>0</v>
      </c>
      <c r="KE60" s="73">
        <f t="shared" si="498"/>
        <v>0</v>
      </c>
      <c r="KF60" s="73">
        <f t="shared" si="499"/>
        <v>0</v>
      </c>
      <c r="KG60" s="73">
        <f t="shared" si="500"/>
        <v>0</v>
      </c>
    </row>
    <row r="61" spans="1:293" ht="20.25" hidden="1" customHeight="1">
      <c r="A61" s="24">
        <v>110014</v>
      </c>
      <c r="B61" s="24" t="s">
        <v>41</v>
      </c>
      <c r="C61" s="24">
        <v>35</v>
      </c>
      <c r="D61" s="24">
        <v>0</v>
      </c>
      <c r="E61" s="34" t="s">
        <v>101</v>
      </c>
      <c r="F61" s="46" t="s">
        <v>109</v>
      </c>
      <c r="G61" s="52" t="s">
        <v>108</v>
      </c>
      <c r="H61" s="34">
        <v>220606.4</v>
      </c>
      <c r="I61" s="86">
        <v>8</v>
      </c>
      <c r="J61" s="86"/>
      <c r="K61" s="87"/>
      <c r="L61" s="88">
        <f t="shared" si="741"/>
        <v>1764851.2</v>
      </c>
      <c r="M61" s="86">
        <v>2</v>
      </c>
      <c r="N61" s="33"/>
      <c r="O61" s="24"/>
      <c r="P61" s="34">
        <f t="shared" si="742"/>
        <v>441212.8</v>
      </c>
      <c r="Q61" s="33">
        <f t="shared" si="743"/>
        <v>10</v>
      </c>
      <c r="R61" s="33">
        <f t="shared" si="743"/>
        <v>0</v>
      </c>
      <c r="S61" s="24"/>
      <c r="T61" s="34">
        <f t="shared" si="744"/>
        <v>2206064</v>
      </c>
      <c r="U61" s="33">
        <f>ROUND($I$61/12,0)</f>
        <v>1</v>
      </c>
      <c r="V61" s="33">
        <f>ROUND(U61*($J$61/$I$61),0)</f>
        <v>0</v>
      </c>
      <c r="W61" s="33"/>
      <c r="X61" s="24"/>
      <c r="Y61" s="34">
        <f>ROUND(U61*$H$61,2)</f>
        <v>220606.4</v>
      </c>
      <c r="Z61" s="34"/>
      <c r="AA61" s="34"/>
      <c r="AB61" s="33">
        <v>1</v>
      </c>
      <c r="AC61" s="33">
        <f>ROUND(AB61*($N$61/$M$61),0)</f>
        <v>0</v>
      </c>
      <c r="AD61" s="33"/>
      <c r="AE61" s="24"/>
      <c r="AF61" s="34">
        <f>ROUND(AB61*$H$61,2)</f>
        <v>220606.4</v>
      </c>
      <c r="AG61" s="34"/>
      <c r="AH61" s="34"/>
      <c r="AI61" s="33">
        <f t="shared" si="745"/>
        <v>2</v>
      </c>
      <c r="AJ61" s="33">
        <f t="shared" si="745"/>
        <v>0</v>
      </c>
      <c r="AK61" s="33"/>
      <c r="AL61" s="24"/>
      <c r="AM61" s="34">
        <f t="shared" si="746"/>
        <v>441212.8</v>
      </c>
      <c r="AN61" s="34"/>
      <c r="AO61" s="34"/>
      <c r="AP61" s="33">
        <f>ROUND($I$61/12,0)</f>
        <v>1</v>
      </c>
      <c r="AQ61" s="33">
        <f>ROUND(AP61*($J$61/$I$61),0)</f>
        <v>0</v>
      </c>
      <c r="AR61" s="33"/>
      <c r="AS61" s="24"/>
      <c r="AT61" s="34">
        <f>ROUND(AP61*$H$61,2)</f>
        <v>220606.4</v>
      </c>
      <c r="AU61" s="34"/>
      <c r="AV61" s="34"/>
      <c r="AW61" s="33">
        <v>1</v>
      </c>
      <c r="AX61" s="33">
        <f>ROUND(AW61*($N$61/$M$61),0)</f>
        <v>0</v>
      </c>
      <c r="AY61" s="33"/>
      <c r="AZ61" s="24"/>
      <c r="BA61" s="34">
        <f>ROUND(AW61*$H$61,2)</f>
        <v>220606.4</v>
      </c>
      <c r="BB61" s="34"/>
      <c r="BC61" s="34"/>
      <c r="BD61" s="33">
        <f t="shared" si="747"/>
        <v>2</v>
      </c>
      <c r="BE61" s="33">
        <f t="shared" si="748"/>
        <v>0</v>
      </c>
      <c r="BF61" s="33"/>
      <c r="BG61" s="24"/>
      <c r="BH61" s="34">
        <f t="shared" si="749"/>
        <v>441212.8</v>
      </c>
      <c r="BI61" s="34"/>
      <c r="BJ61" s="34"/>
      <c r="BK61" s="33">
        <f>ROUND($I$61/12,0)</f>
        <v>1</v>
      </c>
      <c r="BL61" s="33">
        <f>ROUND(BK61*($J$61/$I$61),0)</f>
        <v>0</v>
      </c>
      <c r="BM61" s="33"/>
      <c r="BN61" s="24"/>
      <c r="BO61" s="34">
        <f>ROUND(BK61*$H$61,2)</f>
        <v>220606.4</v>
      </c>
      <c r="BP61" s="34"/>
      <c r="BQ61" s="34"/>
      <c r="BR61" s="33"/>
      <c r="BS61" s="33">
        <f>ROUND(BR61*($N$61/$M$61),0)</f>
        <v>0</v>
      </c>
      <c r="BT61" s="33"/>
      <c r="BU61" s="24"/>
      <c r="BV61" s="34">
        <f>ROUND(BR61*$H$61,2)</f>
        <v>0</v>
      </c>
      <c r="BW61" s="34"/>
      <c r="BX61" s="34"/>
      <c r="BY61" s="33">
        <f t="shared" si="750"/>
        <v>1</v>
      </c>
      <c r="BZ61" s="33">
        <f t="shared" si="751"/>
        <v>0</v>
      </c>
      <c r="CA61" s="33"/>
      <c r="CB61" s="24"/>
      <c r="CC61" s="34">
        <f t="shared" si="752"/>
        <v>220606.4</v>
      </c>
      <c r="CD61" s="34"/>
      <c r="CE61" s="34"/>
      <c r="CF61" s="33">
        <f>ROUND($I$61/12,0)</f>
        <v>1</v>
      </c>
      <c r="CG61" s="33">
        <f>ROUND(CF61*($J$61/$I$61),0)</f>
        <v>0</v>
      </c>
      <c r="CH61" s="33"/>
      <c r="CI61" s="24"/>
      <c r="CJ61" s="34">
        <f>ROUND(CF61*$H$61,2)</f>
        <v>220606.4</v>
      </c>
      <c r="CK61" s="34"/>
      <c r="CL61" s="34"/>
      <c r="CM61" s="33"/>
      <c r="CN61" s="33">
        <f>ROUND(CM61*($N$61/$M$61),0)</f>
        <v>0</v>
      </c>
      <c r="CO61" s="33"/>
      <c r="CP61" s="24"/>
      <c r="CQ61" s="34">
        <f>ROUND(CM61*$H$61,2)</f>
        <v>0</v>
      </c>
      <c r="CR61" s="34"/>
      <c r="CS61" s="34"/>
      <c r="CT61" s="33">
        <f t="shared" si="753"/>
        <v>1</v>
      </c>
      <c r="CU61" s="33">
        <f t="shared" si="754"/>
        <v>0</v>
      </c>
      <c r="CV61" s="33"/>
      <c r="CW61" s="24"/>
      <c r="CX61" s="34">
        <f t="shared" si="755"/>
        <v>220606.4</v>
      </c>
      <c r="CY61" s="34"/>
      <c r="CZ61" s="34"/>
      <c r="DA61" s="33">
        <f>ROUND($I$61/12,0)</f>
        <v>1</v>
      </c>
      <c r="DB61" s="33">
        <f>ROUND(DA61*($J$61/$I$61),0)</f>
        <v>0</v>
      </c>
      <c r="DC61" s="33"/>
      <c r="DD61" s="24"/>
      <c r="DE61" s="34">
        <f>ROUND(DA61*$H$61,2)</f>
        <v>220606.4</v>
      </c>
      <c r="DF61" s="34"/>
      <c r="DG61" s="34"/>
      <c r="DH61" s="33"/>
      <c r="DI61" s="33">
        <f>ROUND(DH61*($N$61/$M$61),0)</f>
        <v>0</v>
      </c>
      <c r="DJ61" s="33"/>
      <c r="DK61" s="24"/>
      <c r="DL61" s="34">
        <f>ROUND(DH61*$H$61,2)</f>
        <v>0</v>
      </c>
      <c r="DM61" s="34"/>
      <c r="DN61" s="34"/>
      <c r="DO61" s="33">
        <f t="shared" si="756"/>
        <v>1</v>
      </c>
      <c r="DP61" s="33">
        <f t="shared" si="757"/>
        <v>0</v>
      </c>
      <c r="DQ61" s="33"/>
      <c r="DR61" s="24"/>
      <c r="DS61" s="34">
        <f t="shared" si="758"/>
        <v>220606.4</v>
      </c>
      <c r="DT61" s="34"/>
      <c r="DU61" s="34"/>
      <c r="DV61" s="33">
        <f>ROUND($I$61/12,0)</f>
        <v>1</v>
      </c>
      <c r="DW61" s="33">
        <f>ROUND(DV61*($J$61/$I$61),0)</f>
        <v>0</v>
      </c>
      <c r="DX61" s="33"/>
      <c r="DY61" s="24"/>
      <c r="DZ61" s="34">
        <f>ROUND(DV61*$H$61,2)</f>
        <v>220606.4</v>
      </c>
      <c r="EA61" s="34"/>
      <c r="EB61" s="34"/>
      <c r="EC61" s="33"/>
      <c r="ED61" s="33">
        <f>ROUND(EC61*($N$61/$M$61),0)</f>
        <v>0</v>
      </c>
      <c r="EE61" s="33"/>
      <c r="EF61" s="24"/>
      <c r="EG61" s="34">
        <f>ROUND(EC61*$H$61,2)</f>
        <v>0</v>
      </c>
      <c r="EH61" s="34"/>
      <c r="EI61" s="34"/>
      <c r="EJ61" s="33">
        <f t="shared" si="759"/>
        <v>1</v>
      </c>
      <c r="EK61" s="33">
        <f t="shared" si="760"/>
        <v>0</v>
      </c>
      <c r="EL61" s="33"/>
      <c r="EM61" s="24"/>
      <c r="EN61" s="34">
        <f t="shared" si="761"/>
        <v>220606.4</v>
      </c>
      <c r="EO61" s="34"/>
      <c r="EP61" s="34"/>
      <c r="EQ61" s="33">
        <f>ROUND($I$61/12,0)</f>
        <v>1</v>
      </c>
      <c r="ER61" s="33">
        <f>ROUND(EQ61*($J$61/$I$61),0)</f>
        <v>0</v>
      </c>
      <c r="ES61" s="33"/>
      <c r="ET61" s="24"/>
      <c r="EU61" s="34">
        <f>ROUND(EQ61*$H$61,2)</f>
        <v>220606.4</v>
      </c>
      <c r="EV61" s="34"/>
      <c r="EW61" s="34"/>
      <c r="EX61" s="33"/>
      <c r="EY61" s="33">
        <f>ROUND(EX61*($N$61/$M$61),0)</f>
        <v>0</v>
      </c>
      <c r="EZ61" s="33"/>
      <c r="FA61" s="24"/>
      <c r="FB61" s="34">
        <f>ROUND(EX61*$H$61,2)</f>
        <v>0</v>
      </c>
      <c r="FC61" s="34"/>
      <c r="FD61" s="34"/>
      <c r="FE61" s="33">
        <f t="shared" si="762"/>
        <v>1</v>
      </c>
      <c r="FF61" s="33">
        <f t="shared" si="763"/>
        <v>0</v>
      </c>
      <c r="FG61" s="33"/>
      <c r="FH61" s="24"/>
      <c r="FI61" s="34">
        <f t="shared" si="764"/>
        <v>220606.4</v>
      </c>
      <c r="FJ61" s="34"/>
      <c r="FK61" s="34"/>
      <c r="FL61" s="33">
        <f>ROUND($I$61/12,0)</f>
        <v>1</v>
      </c>
      <c r="FM61" s="33">
        <f>ROUND(FL61*($J$61/$I$61),0)</f>
        <v>0</v>
      </c>
      <c r="FN61" s="33"/>
      <c r="FO61" s="24"/>
      <c r="FP61" s="34">
        <f>ROUND(FL61*$H$61,2)</f>
        <v>220606.4</v>
      </c>
      <c r="FQ61" s="34"/>
      <c r="FR61" s="34"/>
      <c r="FS61" s="33"/>
      <c r="FT61" s="33">
        <f>ROUND(FS61*($N$61/$M$61),0)</f>
        <v>0</v>
      </c>
      <c r="FU61" s="33"/>
      <c r="FV61" s="24"/>
      <c r="FW61" s="34">
        <f>ROUND(FS61*$H$61,2)</f>
        <v>0</v>
      </c>
      <c r="FX61" s="34"/>
      <c r="FY61" s="34"/>
      <c r="FZ61" s="33">
        <f t="shared" si="765"/>
        <v>1</v>
      </c>
      <c r="GA61" s="33">
        <f t="shared" si="766"/>
        <v>0</v>
      </c>
      <c r="GB61" s="33"/>
      <c r="GC61" s="24"/>
      <c r="GD61" s="34">
        <f t="shared" si="767"/>
        <v>220606.4</v>
      </c>
      <c r="GE61" s="34"/>
      <c r="GF61" s="34"/>
      <c r="GG61" s="33"/>
      <c r="GH61" s="33">
        <f>ROUND(GG61*($J$61/$I$61),0)</f>
        <v>0</v>
      </c>
      <c r="GI61" s="33"/>
      <c r="GJ61" s="24"/>
      <c r="GK61" s="34">
        <f>ROUND(GG61*$H$61,2)</f>
        <v>0</v>
      </c>
      <c r="GL61" s="34"/>
      <c r="GM61" s="34"/>
      <c r="GN61" s="33"/>
      <c r="GO61" s="33">
        <f>ROUND(GN61*($N$61/$M$61),0)</f>
        <v>0</v>
      </c>
      <c r="GP61" s="33"/>
      <c r="GQ61" s="24"/>
      <c r="GR61" s="34">
        <f>ROUND(GN61*$H$61,2)</f>
        <v>0</v>
      </c>
      <c r="GS61" s="34"/>
      <c r="GT61" s="34"/>
      <c r="GU61" s="33">
        <f t="shared" si="768"/>
        <v>0</v>
      </c>
      <c r="GV61" s="33">
        <f t="shared" si="769"/>
        <v>0</v>
      </c>
      <c r="GW61" s="33"/>
      <c r="GX61" s="24"/>
      <c r="GY61" s="34">
        <f t="shared" si="770"/>
        <v>0</v>
      </c>
      <c r="GZ61" s="34"/>
      <c r="HA61" s="34"/>
      <c r="HB61" s="33"/>
      <c r="HC61" s="33">
        <f>ROUND(HB61*($J$61/$I$61),0)</f>
        <v>0</v>
      </c>
      <c r="HD61" s="33"/>
      <c r="HE61" s="24"/>
      <c r="HF61" s="34">
        <f>ROUND(HB61*$H$61,2)</f>
        <v>0</v>
      </c>
      <c r="HG61" s="34"/>
      <c r="HH61" s="34"/>
      <c r="HI61" s="33"/>
      <c r="HJ61" s="33">
        <f>ROUND(HI61*($N$61/$M$61),0)</f>
        <v>0</v>
      </c>
      <c r="HK61" s="33"/>
      <c r="HL61" s="24"/>
      <c r="HM61" s="34">
        <f>ROUND(HI61*$H$61,2)</f>
        <v>0</v>
      </c>
      <c r="HN61" s="34"/>
      <c r="HO61" s="34"/>
      <c r="HP61" s="33">
        <f t="shared" si="771"/>
        <v>0</v>
      </c>
      <c r="HQ61" s="33">
        <f t="shared" si="772"/>
        <v>0</v>
      </c>
      <c r="HR61" s="33"/>
      <c r="HS61" s="24"/>
      <c r="HT61" s="34">
        <f t="shared" si="773"/>
        <v>0</v>
      </c>
      <c r="HU61" s="34"/>
      <c r="HV61" s="34"/>
      <c r="HW61" s="33"/>
      <c r="HX61" s="33">
        <f>ROUND(HW61*($J$61/$I$61),0)</f>
        <v>0</v>
      </c>
      <c r="HY61" s="33"/>
      <c r="HZ61" s="24"/>
      <c r="IA61" s="34">
        <f>ROUND(HW61*$H$61,2)</f>
        <v>0</v>
      </c>
      <c r="IB61" s="34"/>
      <c r="IC61" s="34"/>
      <c r="ID61" s="33"/>
      <c r="IE61" s="33">
        <f>ROUND(ID61*($N$61/$M$61),0)</f>
        <v>0</v>
      </c>
      <c r="IF61" s="33"/>
      <c r="IG61" s="24"/>
      <c r="IH61" s="34">
        <f>ROUND(ID61*$H$61,2)</f>
        <v>0</v>
      </c>
      <c r="II61" s="34"/>
      <c r="IJ61" s="34"/>
      <c r="IK61" s="33">
        <f t="shared" si="774"/>
        <v>0</v>
      </c>
      <c r="IL61" s="33">
        <f t="shared" si="775"/>
        <v>0</v>
      </c>
      <c r="IM61" s="33"/>
      <c r="IN61" s="24"/>
      <c r="IO61" s="34">
        <f t="shared" si="776"/>
        <v>0</v>
      </c>
      <c r="IP61" s="34"/>
      <c r="IQ61" s="34"/>
      <c r="IR61" s="33"/>
      <c r="IS61" s="33">
        <f>ROUND(IR61*($J$61/$I$61),0)</f>
        <v>0</v>
      </c>
      <c r="IT61" s="33"/>
      <c r="IU61" s="24"/>
      <c r="IV61" s="34">
        <f>ROUND(IR61*$H$61,2)</f>
        <v>0</v>
      </c>
      <c r="IW61" s="34"/>
      <c r="IX61" s="34"/>
      <c r="IY61" s="33"/>
      <c r="IZ61" s="33">
        <f>ROUND(IY61*($N$61/$M$61),0)</f>
        <v>0</v>
      </c>
      <c r="JA61" s="33"/>
      <c r="JB61" s="24"/>
      <c r="JC61" s="34">
        <f>ROUND(IY61*$H$61,2)</f>
        <v>0</v>
      </c>
      <c r="JD61" s="33">
        <f t="shared" si="777"/>
        <v>0</v>
      </c>
      <c r="JE61" s="33">
        <f t="shared" si="778"/>
        <v>0</v>
      </c>
      <c r="JF61" s="33"/>
      <c r="JG61" s="24"/>
      <c r="JH61" s="34">
        <f t="shared" si="779"/>
        <v>0</v>
      </c>
      <c r="JI61" s="33">
        <f t="shared" si="780"/>
        <v>8</v>
      </c>
      <c r="JJ61" s="33">
        <f t="shared" si="780"/>
        <v>0</v>
      </c>
      <c r="JK61" s="33"/>
      <c r="JL61" s="34">
        <f t="shared" si="781"/>
        <v>1764851.1999999997</v>
      </c>
      <c r="JM61" s="33">
        <f t="shared" si="782"/>
        <v>2</v>
      </c>
      <c r="JN61" s="33">
        <f t="shared" si="783"/>
        <v>0</v>
      </c>
      <c r="JO61" s="33"/>
      <c r="JP61" s="34">
        <f t="shared" si="784"/>
        <v>441212.8</v>
      </c>
      <c r="JQ61" s="33">
        <f t="shared" si="785"/>
        <v>10</v>
      </c>
      <c r="JR61" s="33">
        <f t="shared" si="786"/>
        <v>0</v>
      </c>
      <c r="JS61" s="24"/>
      <c r="JT61" s="34">
        <f t="shared" si="787"/>
        <v>2206063.9999999995</v>
      </c>
      <c r="JV61" s="73">
        <f t="shared" si="489"/>
        <v>0</v>
      </c>
      <c r="JW61" s="73">
        <f t="shared" si="490"/>
        <v>0</v>
      </c>
      <c r="JX61" s="73">
        <f t="shared" si="491"/>
        <v>0</v>
      </c>
      <c r="JY61" s="80">
        <f t="shared" si="492"/>
        <v>0</v>
      </c>
      <c r="JZ61" s="73">
        <f t="shared" si="493"/>
        <v>0</v>
      </c>
      <c r="KA61" s="73">
        <f t="shared" si="494"/>
        <v>0</v>
      </c>
      <c r="KB61" s="73">
        <f t="shared" si="495"/>
        <v>0</v>
      </c>
      <c r="KC61" s="73">
        <f t="shared" si="496"/>
        <v>0</v>
      </c>
      <c r="KD61" s="73">
        <f t="shared" si="497"/>
        <v>0</v>
      </c>
      <c r="KE61" s="73">
        <f t="shared" si="498"/>
        <v>0</v>
      </c>
      <c r="KF61" s="73">
        <f t="shared" si="499"/>
        <v>0</v>
      </c>
      <c r="KG61" s="73">
        <f t="shared" si="500"/>
        <v>0</v>
      </c>
    </row>
    <row r="62" spans="1:293" ht="20.25" hidden="1" customHeight="1">
      <c r="A62" s="24">
        <v>110014</v>
      </c>
      <c r="B62" s="24" t="s">
        <v>41</v>
      </c>
      <c r="C62" s="24">
        <v>36</v>
      </c>
      <c r="D62" s="24">
        <v>0</v>
      </c>
      <c r="E62" s="34" t="s">
        <v>101</v>
      </c>
      <c r="F62" s="46" t="s">
        <v>110</v>
      </c>
      <c r="G62" s="52" t="s">
        <v>108</v>
      </c>
      <c r="H62" s="34">
        <v>280771.68</v>
      </c>
      <c r="I62" s="86">
        <v>4</v>
      </c>
      <c r="J62" s="86"/>
      <c r="K62" s="87"/>
      <c r="L62" s="88">
        <f t="shared" si="741"/>
        <v>1123086.72</v>
      </c>
      <c r="M62" s="86">
        <v>1</v>
      </c>
      <c r="N62" s="33"/>
      <c r="O62" s="24"/>
      <c r="P62" s="34">
        <f t="shared" si="742"/>
        <v>280771.68</v>
      </c>
      <c r="Q62" s="33">
        <f t="shared" si="743"/>
        <v>5</v>
      </c>
      <c r="R62" s="33">
        <f t="shared" si="743"/>
        <v>0</v>
      </c>
      <c r="S62" s="24"/>
      <c r="T62" s="34">
        <f t="shared" si="744"/>
        <v>1403858.4</v>
      </c>
      <c r="U62" s="33">
        <v>1</v>
      </c>
      <c r="V62" s="33">
        <f>ROUND(U62*($J$62/$I$62),0)</f>
        <v>0</v>
      </c>
      <c r="W62" s="33"/>
      <c r="X62" s="24"/>
      <c r="Y62" s="34">
        <f>ROUND(U62*$H$62,2)</f>
        <v>280771.68</v>
      </c>
      <c r="Z62" s="34"/>
      <c r="AA62" s="34"/>
      <c r="AB62" s="33">
        <v>1</v>
      </c>
      <c r="AC62" s="33">
        <f>ROUND(AB62*($N$62/$M$62),0)</f>
        <v>0</v>
      </c>
      <c r="AD62" s="33"/>
      <c r="AE62" s="24"/>
      <c r="AF62" s="34">
        <f>ROUND(AB62*$H$62,2)</f>
        <v>280771.68</v>
      </c>
      <c r="AG62" s="34"/>
      <c r="AH62" s="34"/>
      <c r="AI62" s="33">
        <f t="shared" si="745"/>
        <v>2</v>
      </c>
      <c r="AJ62" s="33">
        <f t="shared" si="745"/>
        <v>0</v>
      </c>
      <c r="AK62" s="33"/>
      <c r="AL62" s="24"/>
      <c r="AM62" s="34">
        <f t="shared" si="746"/>
        <v>561543.36</v>
      </c>
      <c r="AN62" s="34"/>
      <c r="AO62" s="34"/>
      <c r="AP62" s="33">
        <v>1</v>
      </c>
      <c r="AQ62" s="33">
        <f>ROUND(AP62*($J$62/$I$62),0)</f>
        <v>0</v>
      </c>
      <c r="AR62" s="33"/>
      <c r="AS62" s="24"/>
      <c r="AT62" s="34">
        <f>ROUND(AP62*$H$62,2)</f>
        <v>280771.68</v>
      </c>
      <c r="AU62" s="34"/>
      <c r="AV62" s="34"/>
      <c r="AW62" s="33"/>
      <c r="AX62" s="33">
        <f>ROUND(AW62*($N$62/$M$62),0)</f>
        <v>0</v>
      </c>
      <c r="AY62" s="33"/>
      <c r="AZ62" s="24"/>
      <c r="BA62" s="34">
        <f>ROUND(AW62*$H$62,2)</f>
        <v>0</v>
      </c>
      <c r="BB62" s="34"/>
      <c r="BC62" s="34"/>
      <c r="BD62" s="33">
        <f t="shared" si="747"/>
        <v>1</v>
      </c>
      <c r="BE62" s="33">
        <f t="shared" si="748"/>
        <v>0</v>
      </c>
      <c r="BF62" s="33"/>
      <c r="BG62" s="24"/>
      <c r="BH62" s="34">
        <f t="shared" si="749"/>
        <v>280771.68</v>
      </c>
      <c r="BI62" s="34"/>
      <c r="BJ62" s="34"/>
      <c r="BK62" s="33">
        <v>1</v>
      </c>
      <c r="BL62" s="33">
        <f>ROUND(BK62*($J$62/$I$62),0)</f>
        <v>0</v>
      </c>
      <c r="BM62" s="33"/>
      <c r="BN62" s="24"/>
      <c r="BO62" s="34">
        <f>ROUND(BK62*$H$62,2)</f>
        <v>280771.68</v>
      </c>
      <c r="BP62" s="34"/>
      <c r="BQ62" s="34"/>
      <c r="BR62" s="33"/>
      <c r="BS62" s="33">
        <f>ROUND(BR62*($N$62/$M$62),0)</f>
        <v>0</v>
      </c>
      <c r="BT62" s="33"/>
      <c r="BU62" s="24"/>
      <c r="BV62" s="34">
        <f>ROUND(BR62*$H$62,2)</f>
        <v>0</v>
      </c>
      <c r="BW62" s="34"/>
      <c r="BX62" s="34"/>
      <c r="BY62" s="33">
        <f t="shared" si="750"/>
        <v>1</v>
      </c>
      <c r="BZ62" s="33">
        <f t="shared" si="751"/>
        <v>0</v>
      </c>
      <c r="CA62" s="33"/>
      <c r="CB62" s="24"/>
      <c r="CC62" s="34">
        <f t="shared" si="752"/>
        <v>280771.68</v>
      </c>
      <c r="CD62" s="34"/>
      <c r="CE62" s="34"/>
      <c r="CF62" s="33">
        <v>1</v>
      </c>
      <c r="CG62" s="33">
        <f>ROUND(CF62*($J$62/$I$62),0)</f>
        <v>0</v>
      </c>
      <c r="CH62" s="33"/>
      <c r="CI62" s="24"/>
      <c r="CJ62" s="34">
        <f>ROUND(CF62*$H$62,2)</f>
        <v>280771.68</v>
      </c>
      <c r="CK62" s="34"/>
      <c r="CL62" s="34"/>
      <c r="CM62" s="33"/>
      <c r="CN62" s="33">
        <f>ROUND(CM62*($N$62/$M$62),0)</f>
        <v>0</v>
      </c>
      <c r="CO62" s="33"/>
      <c r="CP62" s="24"/>
      <c r="CQ62" s="34">
        <f>ROUND(CM62*$H$62,2)</f>
        <v>0</v>
      </c>
      <c r="CR62" s="34"/>
      <c r="CS62" s="34"/>
      <c r="CT62" s="33">
        <f t="shared" si="753"/>
        <v>1</v>
      </c>
      <c r="CU62" s="33">
        <f t="shared" si="754"/>
        <v>0</v>
      </c>
      <c r="CV62" s="33"/>
      <c r="CW62" s="24"/>
      <c r="CX62" s="34">
        <f t="shared" si="755"/>
        <v>280771.68</v>
      </c>
      <c r="CY62" s="34"/>
      <c r="CZ62" s="34"/>
      <c r="DA62" s="33"/>
      <c r="DB62" s="33">
        <f>ROUND(DA62*($J$62/$I$62),0)</f>
        <v>0</v>
      </c>
      <c r="DC62" s="33"/>
      <c r="DD62" s="24"/>
      <c r="DE62" s="34">
        <f>ROUND(DA62*$H$62,2)</f>
        <v>0</v>
      </c>
      <c r="DF62" s="34"/>
      <c r="DG62" s="34"/>
      <c r="DH62" s="33"/>
      <c r="DI62" s="33">
        <f>ROUND(DH62*($N$62/$M$62),0)</f>
        <v>0</v>
      </c>
      <c r="DJ62" s="33"/>
      <c r="DK62" s="24"/>
      <c r="DL62" s="34">
        <f>ROUND(DH62*$H$62,2)</f>
        <v>0</v>
      </c>
      <c r="DM62" s="34"/>
      <c r="DN62" s="34"/>
      <c r="DO62" s="33">
        <f t="shared" si="756"/>
        <v>0</v>
      </c>
      <c r="DP62" s="33">
        <f t="shared" si="757"/>
        <v>0</v>
      </c>
      <c r="DQ62" s="33"/>
      <c r="DR62" s="24"/>
      <c r="DS62" s="34">
        <f t="shared" si="758"/>
        <v>0</v>
      </c>
      <c r="DT62" s="34"/>
      <c r="DU62" s="34"/>
      <c r="DV62" s="33"/>
      <c r="DW62" s="33">
        <f>ROUND(DV62*($J$62/$I$62),0)</f>
        <v>0</v>
      </c>
      <c r="DX62" s="33"/>
      <c r="DY62" s="24"/>
      <c r="DZ62" s="34">
        <f>ROUND(DV62*$H$62,2)</f>
        <v>0</v>
      </c>
      <c r="EA62" s="34"/>
      <c r="EB62" s="34"/>
      <c r="EC62" s="33"/>
      <c r="ED62" s="33">
        <f>ROUND(EC62*($N$62/$M$62),0)</f>
        <v>0</v>
      </c>
      <c r="EE62" s="33"/>
      <c r="EF62" s="24"/>
      <c r="EG62" s="34">
        <f>ROUND(EC62*$H$62,2)</f>
        <v>0</v>
      </c>
      <c r="EH62" s="34"/>
      <c r="EI62" s="34"/>
      <c r="EJ62" s="33">
        <f t="shared" si="759"/>
        <v>0</v>
      </c>
      <c r="EK62" s="33">
        <f t="shared" si="760"/>
        <v>0</v>
      </c>
      <c r="EL62" s="33"/>
      <c r="EM62" s="24"/>
      <c r="EN62" s="34">
        <f t="shared" si="761"/>
        <v>0</v>
      </c>
      <c r="EO62" s="34"/>
      <c r="EP62" s="34"/>
      <c r="EQ62" s="33"/>
      <c r="ER62" s="33">
        <f>ROUND(EQ62*($J$62/$I$62),0)</f>
        <v>0</v>
      </c>
      <c r="ES62" s="33"/>
      <c r="ET62" s="24"/>
      <c r="EU62" s="34">
        <f>ROUND(EQ62*$H$62,2)</f>
        <v>0</v>
      </c>
      <c r="EV62" s="34"/>
      <c r="EW62" s="34"/>
      <c r="EX62" s="33"/>
      <c r="EY62" s="33">
        <f>ROUND(EX62*($N$62/$M$62),0)</f>
        <v>0</v>
      </c>
      <c r="EZ62" s="33"/>
      <c r="FA62" s="24"/>
      <c r="FB62" s="34">
        <f>ROUND(EX62*$H$62,2)</f>
        <v>0</v>
      </c>
      <c r="FC62" s="34"/>
      <c r="FD62" s="34"/>
      <c r="FE62" s="33">
        <f t="shared" si="762"/>
        <v>0</v>
      </c>
      <c r="FF62" s="33">
        <f t="shared" si="763"/>
        <v>0</v>
      </c>
      <c r="FG62" s="33"/>
      <c r="FH62" s="24"/>
      <c r="FI62" s="34">
        <f t="shared" si="764"/>
        <v>0</v>
      </c>
      <c r="FJ62" s="34"/>
      <c r="FK62" s="34"/>
      <c r="FL62" s="33"/>
      <c r="FM62" s="33">
        <f>ROUND(FL62*($J$62/$I$62),0)</f>
        <v>0</v>
      </c>
      <c r="FN62" s="33"/>
      <c r="FO62" s="24"/>
      <c r="FP62" s="34">
        <f>ROUND(FL62*$H$62,2)</f>
        <v>0</v>
      </c>
      <c r="FQ62" s="34"/>
      <c r="FR62" s="34"/>
      <c r="FS62" s="33"/>
      <c r="FT62" s="33">
        <f>ROUND(FS62*($N$62/$M$62),0)</f>
        <v>0</v>
      </c>
      <c r="FU62" s="33"/>
      <c r="FV62" s="24"/>
      <c r="FW62" s="34">
        <f>ROUND(FS62*$H$62,2)</f>
        <v>0</v>
      </c>
      <c r="FX62" s="34"/>
      <c r="FY62" s="34"/>
      <c r="FZ62" s="33">
        <f t="shared" si="765"/>
        <v>0</v>
      </c>
      <c r="GA62" s="33">
        <f t="shared" si="766"/>
        <v>0</v>
      </c>
      <c r="GB62" s="33"/>
      <c r="GC62" s="24"/>
      <c r="GD62" s="34">
        <f t="shared" si="767"/>
        <v>0</v>
      </c>
      <c r="GE62" s="34"/>
      <c r="GF62" s="34"/>
      <c r="GG62" s="33"/>
      <c r="GH62" s="33">
        <f>ROUND(GG62*($J$62/$I$62),0)</f>
        <v>0</v>
      </c>
      <c r="GI62" s="33"/>
      <c r="GJ62" s="24"/>
      <c r="GK62" s="34">
        <f>ROUND(GG62*$H$62,2)</f>
        <v>0</v>
      </c>
      <c r="GL62" s="34"/>
      <c r="GM62" s="34"/>
      <c r="GN62" s="33"/>
      <c r="GO62" s="33">
        <f>ROUND(GN62*($N$62/$M$62),0)</f>
        <v>0</v>
      </c>
      <c r="GP62" s="33"/>
      <c r="GQ62" s="24"/>
      <c r="GR62" s="34">
        <f>ROUND(GN62*$H$62,2)</f>
        <v>0</v>
      </c>
      <c r="GS62" s="34"/>
      <c r="GT62" s="34"/>
      <c r="GU62" s="33">
        <f t="shared" si="768"/>
        <v>0</v>
      </c>
      <c r="GV62" s="33">
        <f t="shared" si="769"/>
        <v>0</v>
      </c>
      <c r="GW62" s="33"/>
      <c r="GX62" s="24"/>
      <c r="GY62" s="34">
        <f t="shared" si="770"/>
        <v>0</v>
      </c>
      <c r="GZ62" s="34"/>
      <c r="HA62" s="34"/>
      <c r="HB62" s="33"/>
      <c r="HC62" s="33">
        <f>ROUND(HB62*($J$62/$I$62),0)</f>
        <v>0</v>
      </c>
      <c r="HD62" s="33"/>
      <c r="HE62" s="24"/>
      <c r="HF62" s="34">
        <f>ROUND(HB62*$H$62,2)</f>
        <v>0</v>
      </c>
      <c r="HG62" s="34"/>
      <c r="HH62" s="34"/>
      <c r="HI62" s="33"/>
      <c r="HJ62" s="33">
        <f>ROUND(HI62*($N$62/$M$62),0)</f>
        <v>0</v>
      </c>
      <c r="HK62" s="33"/>
      <c r="HL62" s="24"/>
      <c r="HM62" s="34">
        <f>ROUND(HI62*$H$62,2)</f>
        <v>0</v>
      </c>
      <c r="HN62" s="34"/>
      <c r="HO62" s="34"/>
      <c r="HP62" s="33">
        <f t="shared" si="771"/>
        <v>0</v>
      </c>
      <c r="HQ62" s="33">
        <f t="shared" si="772"/>
        <v>0</v>
      </c>
      <c r="HR62" s="33"/>
      <c r="HS62" s="24"/>
      <c r="HT62" s="34">
        <f t="shared" si="773"/>
        <v>0</v>
      </c>
      <c r="HU62" s="34"/>
      <c r="HV62" s="34"/>
      <c r="HW62" s="33"/>
      <c r="HX62" s="33">
        <f>ROUND(HW62*($J$62/$I$62),0)</f>
        <v>0</v>
      </c>
      <c r="HY62" s="33"/>
      <c r="HZ62" s="24"/>
      <c r="IA62" s="34">
        <f>ROUND(HW62*$H$62,2)</f>
        <v>0</v>
      </c>
      <c r="IB62" s="34"/>
      <c r="IC62" s="34"/>
      <c r="ID62" s="33"/>
      <c r="IE62" s="33">
        <f>ROUND(ID62*($N$62/$M$62),0)</f>
        <v>0</v>
      </c>
      <c r="IF62" s="33"/>
      <c r="IG62" s="24"/>
      <c r="IH62" s="34">
        <f>ROUND(ID62*$H$62,2)</f>
        <v>0</v>
      </c>
      <c r="II62" s="34"/>
      <c r="IJ62" s="34"/>
      <c r="IK62" s="33">
        <f t="shared" si="774"/>
        <v>0</v>
      </c>
      <c r="IL62" s="33">
        <f t="shared" si="775"/>
        <v>0</v>
      </c>
      <c r="IM62" s="33"/>
      <c r="IN62" s="24"/>
      <c r="IO62" s="34">
        <f t="shared" si="776"/>
        <v>0</v>
      </c>
      <c r="IP62" s="34"/>
      <c r="IQ62" s="34"/>
      <c r="IR62" s="33"/>
      <c r="IS62" s="33">
        <f>ROUND(IR62*($J$62/$I$62),0)</f>
        <v>0</v>
      </c>
      <c r="IT62" s="33"/>
      <c r="IU62" s="24"/>
      <c r="IV62" s="34">
        <f>ROUND(IR62*$H$62,2)</f>
        <v>0</v>
      </c>
      <c r="IW62" s="34"/>
      <c r="IX62" s="34"/>
      <c r="IY62" s="33"/>
      <c r="IZ62" s="33">
        <f>ROUND(IY62*($N$62/$M$62),0)</f>
        <v>0</v>
      </c>
      <c r="JA62" s="33"/>
      <c r="JB62" s="24"/>
      <c r="JC62" s="34">
        <f>ROUND(IY62*$H$62,2)</f>
        <v>0</v>
      </c>
      <c r="JD62" s="33">
        <f t="shared" si="777"/>
        <v>0</v>
      </c>
      <c r="JE62" s="33">
        <f t="shared" si="778"/>
        <v>0</v>
      </c>
      <c r="JF62" s="33"/>
      <c r="JG62" s="24"/>
      <c r="JH62" s="34">
        <f t="shared" si="779"/>
        <v>0</v>
      </c>
      <c r="JI62" s="33">
        <f t="shared" si="780"/>
        <v>4</v>
      </c>
      <c r="JJ62" s="33">
        <f t="shared" si="780"/>
        <v>0</v>
      </c>
      <c r="JK62" s="33"/>
      <c r="JL62" s="34">
        <f t="shared" si="781"/>
        <v>1123086.72</v>
      </c>
      <c r="JM62" s="33">
        <f t="shared" si="782"/>
        <v>1</v>
      </c>
      <c r="JN62" s="33">
        <f t="shared" si="783"/>
        <v>0</v>
      </c>
      <c r="JO62" s="33"/>
      <c r="JP62" s="34">
        <f t="shared" si="784"/>
        <v>280771.68</v>
      </c>
      <c r="JQ62" s="33">
        <f t="shared" si="785"/>
        <v>5</v>
      </c>
      <c r="JR62" s="33">
        <f t="shared" si="786"/>
        <v>0</v>
      </c>
      <c r="JS62" s="24"/>
      <c r="JT62" s="34">
        <f t="shared" si="787"/>
        <v>1403858.4</v>
      </c>
      <c r="JV62" s="73">
        <f t="shared" si="489"/>
        <v>0</v>
      </c>
      <c r="JW62" s="73">
        <f t="shared" si="490"/>
        <v>0</v>
      </c>
      <c r="JX62" s="73">
        <f t="shared" si="491"/>
        <v>0</v>
      </c>
      <c r="JY62" s="80">
        <f t="shared" si="492"/>
        <v>0</v>
      </c>
      <c r="JZ62" s="73">
        <f t="shared" si="493"/>
        <v>0</v>
      </c>
      <c r="KA62" s="73">
        <f t="shared" si="494"/>
        <v>0</v>
      </c>
      <c r="KB62" s="73">
        <f t="shared" si="495"/>
        <v>0</v>
      </c>
      <c r="KC62" s="73">
        <f t="shared" si="496"/>
        <v>0</v>
      </c>
      <c r="KD62" s="73">
        <f t="shared" si="497"/>
        <v>0</v>
      </c>
      <c r="KE62" s="73">
        <f t="shared" si="498"/>
        <v>0</v>
      </c>
      <c r="KF62" s="73">
        <f t="shared" si="499"/>
        <v>0</v>
      </c>
      <c r="KG62" s="73">
        <f t="shared" si="500"/>
        <v>0</v>
      </c>
    </row>
    <row r="63" spans="1:293" s="28" customFormat="1" ht="20.25" customHeight="1">
      <c r="A63" s="29">
        <v>110017</v>
      </c>
      <c r="B63" s="29" t="s">
        <v>42</v>
      </c>
      <c r="C63" s="29"/>
      <c r="D63" s="29"/>
      <c r="E63" s="29"/>
      <c r="F63" s="42"/>
      <c r="G63" s="42"/>
      <c r="H63" s="38"/>
      <c r="I63" s="39">
        <f>I64+I67</f>
        <v>84</v>
      </c>
      <c r="J63" s="39">
        <f>J64+J67</f>
        <v>0</v>
      </c>
      <c r="K63" s="29"/>
      <c r="L63" s="38">
        <f>L64+L67</f>
        <v>18804811.440000001</v>
      </c>
      <c r="M63" s="39">
        <f>M64+M67</f>
        <v>28</v>
      </c>
      <c r="N63" s="39">
        <f>N64+N67</f>
        <v>0</v>
      </c>
      <c r="O63" s="29"/>
      <c r="P63" s="38">
        <f>P64+P67</f>
        <v>5982367.6799999997</v>
      </c>
      <c r="Q63" s="39">
        <f>Q64+Q67</f>
        <v>112</v>
      </c>
      <c r="R63" s="39">
        <f>R64+R67</f>
        <v>0</v>
      </c>
      <c r="S63" s="29"/>
      <c r="T63" s="38">
        <f>T64+T67</f>
        <v>24787179.119999997</v>
      </c>
      <c r="U63" s="39">
        <f>U64+U67</f>
        <v>8</v>
      </c>
      <c r="V63" s="39">
        <f>V64+V67</f>
        <v>0</v>
      </c>
      <c r="W63" s="39"/>
      <c r="X63" s="29"/>
      <c r="Y63" s="38">
        <f>Y64+Y67</f>
        <v>1777090.3599999999</v>
      </c>
      <c r="Z63" s="38"/>
      <c r="AA63" s="38"/>
      <c r="AB63" s="39">
        <f>AB64+AB67</f>
        <v>4</v>
      </c>
      <c r="AC63" s="39">
        <f>AC64+AC67</f>
        <v>0</v>
      </c>
      <c r="AD63" s="39"/>
      <c r="AE63" s="29"/>
      <c r="AF63" s="38">
        <f>AF64+AF67</f>
        <v>1005786.4</v>
      </c>
      <c r="AG63" s="38"/>
      <c r="AH63" s="38"/>
      <c r="AI63" s="39">
        <f>AI64+AI67</f>
        <v>12</v>
      </c>
      <c r="AJ63" s="39">
        <f>AJ64+AJ67</f>
        <v>0</v>
      </c>
      <c r="AK63" s="39"/>
      <c r="AL63" s="29"/>
      <c r="AM63" s="38">
        <f>AM64+AM67</f>
        <v>2782876.7600000002</v>
      </c>
      <c r="AN63" s="38"/>
      <c r="AO63" s="38"/>
      <c r="AP63" s="39">
        <f>AP64+AP67</f>
        <v>8</v>
      </c>
      <c r="AQ63" s="39">
        <f>AQ64+AQ67</f>
        <v>0</v>
      </c>
      <c r="AR63" s="39"/>
      <c r="AS63" s="29"/>
      <c r="AT63" s="38">
        <f>AT64+AT67</f>
        <v>1777090.3599999999</v>
      </c>
      <c r="AU63" s="38"/>
      <c r="AV63" s="38"/>
      <c r="AW63" s="39">
        <f>AW64+AW67</f>
        <v>4</v>
      </c>
      <c r="AX63" s="39">
        <f>AX64+AX67</f>
        <v>0</v>
      </c>
      <c r="AY63" s="39"/>
      <c r="AZ63" s="29"/>
      <c r="BA63" s="38">
        <f>BA64+BA67</f>
        <v>1005786.4</v>
      </c>
      <c r="BB63" s="38"/>
      <c r="BC63" s="38"/>
      <c r="BD63" s="39">
        <f>BD64+BD67</f>
        <v>12</v>
      </c>
      <c r="BE63" s="39">
        <f>BE64+BE67</f>
        <v>0</v>
      </c>
      <c r="BF63" s="39"/>
      <c r="BG63" s="29"/>
      <c r="BH63" s="38">
        <f>BH64+BH67</f>
        <v>2782876.7600000002</v>
      </c>
      <c r="BI63" s="38"/>
      <c r="BJ63" s="38"/>
      <c r="BK63" s="39">
        <f>BK64+BK67</f>
        <v>8</v>
      </c>
      <c r="BL63" s="39">
        <f>BL64+BL67</f>
        <v>0</v>
      </c>
      <c r="BM63" s="39"/>
      <c r="BN63" s="29"/>
      <c r="BO63" s="38">
        <f>BO64+BO67</f>
        <v>1777090.3599999999</v>
      </c>
      <c r="BP63" s="38"/>
      <c r="BQ63" s="38"/>
      <c r="BR63" s="39">
        <f>BR64+BR67</f>
        <v>3</v>
      </c>
      <c r="BS63" s="39">
        <f>BS64+BS67</f>
        <v>0</v>
      </c>
      <c r="BT63" s="39"/>
      <c r="BU63" s="29"/>
      <c r="BV63" s="38">
        <f>BV64+BV67</f>
        <v>625587.84000000008</v>
      </c>
      <c r="BW63" s="38"/>
      <c r="BX63" s="38"/>
      <c r="BY63" s="39">
        <f>BY64+BY67</f>
        <v>11</v>
      </c>
      <c r="BZ63" s="39">
        <f>BZ64+BZ67</f>
        <v>0</v>
      </c>
      <c r="CA63" s="39"/>
      <c r="CB63" s="29"/>
      <c r="CC63" s="38">
        <f>CC64+CC67</f>
        <v>2402678.2000000002</v>
      </c>
      <c r="CD63" s="38"/>
      <c r="CE63" s="38"/>
      <c r="CF63" s="39">
        <f>CF64+CF67</f>
        <v>8</v>
      </c>
      <c r="CG63" s="39">
        <f>CG64+CG67</f>
        <v>0</v>
      </c>
      <c r="CH63" s="39"/>
      <c r="CI63" s="29"/>
      <c r="CJ63" s="38">
        <f>CJ64+CJ67</f>
        <v>1777090.3599999999</v>
      </c>
      <c r="CK63" s="38"/>
      <c r="CL63" s="38"/>
      <c r="CM63" s="39">
        <f>CM64+CM67</f>
        <v>3</v>
      </c>
      <c r="CN63" s="39">
        <f>CN64+CN67</f>
        <v>0</v>
      </c>
      <c r="CO63" s="39"/>
      <c r="CP63" s="29"/>
      <c r="CQ63" s="38">
        <f>CQ64+CQ67</f>
        <v>625587.84000000008</v>
      </c>
      <c r="CR63" s="38"/>
      <c r="CS63" s="38"/>
      <c r="CT63" s="39">
        <f>CT64+CT67</f>
        <v>11</v>
      </c>
      <c r="CU63" s="39">
        <f>CU64+CU67</f>
        <v>0</v>
      </c>
      <c r="CV63" s="39"/>
      <c r="CW63" s="29"/>
      <c r="CX63" s="38">
        <f>CX64+CX67</f>
        <v>2402678.2000000002</v>
      </c>
      <c r="CY63" s="38"/>
      <c r="CZ63" s="38"/>
      <c r="DA63" s="39">
        <f>DA64+DA67</f>
        <v>8</v>
      </c>
      <c r="DB63" s="39">
        <f>DB64+DB67</f>
        <v>0</v>
      </c>
      <c r="DC63" s="39"/>
      <c r="DD63" s="29"/>
      <c r="DE63" s="38">
        <f>DE64+DE67</f>
        <v>1777090.3599999999</v>
      </c>
      <c r="DF63" s="38"/>
      <c r="DG63" s="38"/>
      <c r="DH63" s="39">
        <f>DH64+DH67</f>
        <v>3</v>
      </c>
      <c r="DI63" s="39">
        <f>DI64+DI67</f>
        <v>0</v>
      </c>
      <c r="DJ63" s="39"/>
      <c r="DK63" s="29"/>
      <c r="DL63" s="38">
        <f>DL64+DL67</f>
        <v>625587.84000000008</v>
      </c>
      <c r="DM63" s="38"/>
      <c r="DN63" s="38"/>
      <c r="DO63" s="39">
        <f>DO64+DO67</f>
        <v>11</v>
      </c>
      <c r="DP63" s="39">
        <f>DP64+DP67</f>
        <v>0</v>
      </c>
      <c r="DQ63" s="39"/>
      <c r="DR63" s="29"/>
      <c r="DS63" s="38">
        <f>DS64+DS67</f>
        <v>2402678.2000000002</v>
      </c>
      <c r="DT63" s="38"/>
      <c r="DU63" s="38"/>
      <c r="DV63" s="39">
        <f>DV64+DV67</f>
        <v>7</v>
      </c>
      <c r="DW63" s="39">
        <f>DW64+DW67</f>
        <v>0</v>
      </c>
      <c r="DX63" s="39"/>
      <c r="DY63" s="29"/>
      <c r="DZ63" s="38">
        <f>DZ64+DZ67</f>
        <v>1631374.24</v>
      </c>
      <c r="EA63" s="38"/>
      <c r="EB63" s="38"/>
      <c r="EC63" s="39">
        <f>EC64+EC67</f>
        <v>3</v>
      </c>
      <c r="ED63" s="39">
        <f>ED64+ED67</f>
        <v>0</v>
      </c>
      <c r="EE63" s="39"/>
      <c r="EF63" s="29"/>
      <c r="EG63" s="38">
        <f>EG64+EG67</f>
        <v>625587.84000000008</v>
      </c>
      <c r="EH63" s="38"/>
      <c r="EI63" s="38"/>
      <c r="EJ63" s="39">
        <f>EJ64+EJ67</f>
        <v>10</v>
      </c>
      <c r="EK63" s="39">
        <f>EK64+EK67</f>
        <v>0</v>
      </c>
      <c r="EL63" s="39"/>
      <c r="EM63" s="29"/>
      <c r="EN63" s="38">
        <f>EN64+EN67</f>
        <v>2256962.08</v>
      </c>
      <c r="EO63" s="38"/>
      <c r="EP63" s="38"/>
      <c r="EQ63" s="39">
        <f>EQ64+EQ67</f>
        <v>7</v>
      </c>
      <c r="ER63" s="39">
        <f>ER64+ER67</f>
        <v>0</v>
      </c>
      <c r="ES63" s="39"/>
      <c r="ET63" s="29"/>
      <c r="EU63" s="38">
        <f>EU64+EU67</f>
        <v>1631374.24</v>
      </c>
      <c r="EV63" s="38"/>
      <c r="EW63" s="38"/>
      <c r="EX63" s="39">
        <f>EX64+EX67</f>
        <v>3</v>
      </c>
      <c r="EY63" s="39">
        <f>EY64+EY67</f>
        <v>0</v>
      </c>
      <c r="EZ63" s="39"/>
      <c r="FA63" s="29"/>
      <c r="FB63" s="38">
        <f>FB64+FB67</f>
        <v>625587.84000000008</v>
      </c>
      <c r="FC63" s="38"/>
      <c r="FD63" s="38"/>
      <c r="FE63" s="39">
        <f>FE64+FE67</f>
        <v>10</v>
      </c>
      <c r="FF63" s="39">
        <f>FF64+FF67</f>
        <v>0</v>
      </c>
      <c r="FG63" s="39"/>
      <c r="FH63" s="29"/>
      <c r="FI63" s="38">
        <f>FI64+FI67</f>
        <v>2256962.08</v>
      </c>
      <c r="FJ63" s="38"/>
      <c r="FK63" s="38"/>
      <c r="FL63" s="39">
        <f>FL64+FL67</f>
        <v>7</v>
      </c>
      <c r="FM63" s="39">
        <f>FM64+FM67</f>
        <v>0</v>
      </c>
      <c r="FN63" s="39"/>
      <c r="FO63" s="29"/>
      <c r="FP63" s="38">
        <f>FP64+FP67</f>
        <v>1631374.24</v>
      </c>
      <c r="FQ63" s="38"/>
      <c r="FR63" s="38"/>
      <c r="FS63" s="39">
        <f>FS64+FS67</f>
        <v>2</v>
      </c>
      <c r="FT63" s="39">
        <f>FT64+FT67</f>
        <v>0</v>
      </c>
      <c r="FU63" s="39"/>
      <c r="FV63" s="29"/>
      <c r="FW63" s="38">
        <f>FW64+FW67</f>
        <v>405707.32</v>
      </c>
      <c r="FX63" s="38"/>
      <c r="FY63" s="38"/>
      <c r="FZ63" s="39">
        <f>FZ64+FZ67</f>
        <v>9</v>
      </c>
      <c r="GA63" s="39">
        <f>GA64+GA67</f>
        <v>0</v>
      </c>
      <c r="GB63" s="39"/>
      <c r="GC63" s="29"/>
      <c r="GD63" s="38">
        <f>GD64+GD67</f>
        <v>2037081.56</v>
      </c>
      <c r="GE63" s="38"/>
      <c r="GF63" s="38"/>
      <c r="GG63" s="39">
        <f>GG64+GG67</f>
        <v>7</v>
      </c>
      <c r="GH63" s="39">
        <f>GH64+GH67</f>
        <v>0</v>
      </c>
      <c r="GI63" s="39"/>
      <c r="GJ63" s="29"/>
      <c r="GK63" s="38">
        <f>GK64+GK67</f>
        <v>1631374.24</v>
      </c>
      <c r="GL63" s="38"/>
      <c r="GM63" s="38"/>
      <c r="GN63" s="39">
        <f>GN64+GN67</f>
        <v>1</v>
      </c>
      <c r="GO63" s="39">
        <f>GO64+GO67</f>
        <v>0</v>
      </c>
      <c r="GP63" s="39"/>
      <c r="GQ63" s="29"/>
      <c r="GR63" s="38">
        <f>GR64+GR67</f>
        <v>145716.12</v>
      </c>
      <c r="GS63" s="38"/>
      <c r="GT63" s="38"/>
      <c r="GU63" s="39">
        <f>GU64+GU67</f>
        <v>8</v>
      </c>
      <c r="GV63" s="39">
        <f>GV64+GV67</f>
        <v>0</v>
      </c>
      <c r="GW63" s="39"/>
      <c r="GX63" s="29"/>
      <c r="GY63" s="38">
        <f>GY64+GY67</f>
        <v>1777090.3599999999</v>
      </c>
      <c r="GZ63" s="38"/>
      <c r="HA63" s="38"/>
      <c r="HB63" s="39">
        <f>HB64+HB67</f>
        <v>7</v>
      </c>
      <c r="HC63" s="39">
        <f>HC64+HC67</f>
        <v>0</v>
      </c>
      <c r="HD63" s="39"/>
      <c r="HE63" s="29"/>
      <c r="HF63" s="38">
        <f>HF64+HF67</f>
        <v>1631374.24</v>
      </c>
      <c r="HG63" s="38"/>
      <c r="HH63" s="38"/>
      <c r="HI63" s="39">
        <f>HI64+HI67</f>
        <v>1</v>
      </c>
      <c r="HJ63" s="39">
        <f>HJ64+HJ67</f>
        <v>0</v>
      </c>
      <c r="HK63" s="39"/>
      <c r="HL63" s="29"/>
      <c r="HM63" s="38">
        <f>HM64+HM67</f>
        <v>145716.12</v>
      </c>
      <c r="HN63" s="38"/>
      <c r="HO63" s="38"/>
      <c r="HP63" s="39">
        <f>HP64+HP67</f>
        <v>8</v>
      </c>
      <c r="HQ63" s="39">
        <f>HQ64+HQ67</f>
        <v>0</v>
      </c>
      <c r="HR63" s="39"/>
      <c r="HS63" s="29"/>
      <c r="HT63" s="38">
        <f>HT64+HT67</f>
        <v>1777090.3599999999</v>
      </c>
      <c r="HU63" s="38"/>
      <c r="HV63" s="38"/>
      <c r="HW63" s="39">
        <f>HW64+HW67</f>
        <v>6</v>
      </c>
      <c r="HX63" s="39">
        <f>HX64+HX67</f>
        <v>0</v>
      </c>
      <c r="HY63" s="39"/>
      <c r="HZ63" s="29"/>
      <c r="IA63" s="38">
        <f>IA64+IA67</f>
        <v>1251175.6800000002</v>
      </c>
      <c r="IB63" s="38"/>
      <c r="IC63" s="38"/>
      <c r="ID63" s="39">
        <f>ID64+ID67</f>
        <v>1</v>
      </c>
      <c r="IE63" s="39">
        <f>IE64+IE67</f>
        <v>0</v>
      </c>
      <c r="IF63" s="39"/>
      <c r="IG63" s="29"/>
      <c r="IH63" s="38">
        <f>IH64+IH67</f>
        <v>145716.12</v>
      </c>
      <c r="II63" s="38"/>
      <c r="IJ63" s="38"/>
      <c r="IK63" s="39">
        <f>IK64+IK67</f>
        <v>7</v>
      </c>
      <c r="IL63" s="39">
        <f>IL64+IL67</f>
        <v>0</v>
      </c>
      <c r="IM63" s="39"/>
      <c r="IN63" s="29"/>
      <c r="IO63" s="38">
        <f>IO64+IO67</f>
        <v>1396891.7999999998</v>
      </c>
      <c r="IP63" s="38"/>
      <c r="IQ63" s="38"/>
      <c r="IR63" s="39">
        <f>IR64+IR67</f>
        <v>3</v>
      </c>
      <c r="IS63" s="39">
        <f>IS64+IS67</f>
        <v>0</v>
      </c>
      <c r="IT63" s="39"/>
      <c r="IU63" s="29"/>
      <c r="IV63" s="38">
        <f>IV64+IV67</f>
        <v>511312.76</v>
      </c>
      <c r="IW63" s="38"/>
      <c r="IX63" s="38"/>
      <c r="IY63" s="39">
        <f>IY64+IY67</f>
        <v>0</v>
      </c>
      <c r="IZ63" s="39">
        <f>IZ64+IZ67</f>
        <v>0</v>
      </c>
      <c r="JA63" s="39"/>
      <c r="JB63" s="29"/>
      <c r="JC63" s="38">
        <f>JC64+JC67</f>
        <v>0</v>
      </c>
      <c r="JD63" s="39">
        <f>JD64+JD67</f>
        <v>3</v>
      </c>
      <c r="JE63" s="39">
        <f>JE64+JE67</f>
        <v>0</v>
      </c>
      <c r="JF63" s="39"/>
      <c r="JG63" s="29"/>
      <c r="JH63" s="38">
        <f>JH64+JH67</f>
        <v>511312.76</v>
      </c>
      <c r="JI63" s="39">
        <f>JI64+JI67</f>
        <v>84</v>
      </c>
      <c r="JJ63" s="39">
        <f>JJ64+JJ67</f>
        <v>0</v>
      </c>
      <c r="JK63" s="29"/>
      <c r="JL63" s="38">
        <f>JL64+JL67</f>
        <v>18804811.440000001</v>
      </c>
      <c r="JM63" s="39">
        <f>JM64+JM67</f>
        <v>28</v>
      </c>
      <c r="JN63" s="39">
        <f>JN64+JN67</f>
        <v>0</v>
      </c>
      <c r="JO63" s="29"/>
      <c r="JP63" s="38">
        <f>JP64+JP67</f>
        <v>5982367.6799999997</v>
      </c>
      <c r="JQ63" s="39">
        <f>JQ64+JQ67</f>
        <v>112</v>
      </c>
      <c r="JR63" s="39">
        <f>JR64+JR67</f>
        <v>0</v>
      </c>
      <c r="JS63" s="29"/>
      <c r="JT63" s="38">
        <f>JT64+JT67</f>
        <v>24787179.119999997</v>
      </c>
      <c r="JV63" s="73">
        <f t="shared" si="489"/>
        <v>0</v>
      </c>
      <c r="JW63" s="73">
        <f t="shared" si="490"/>
        <v>0</v>
      </c>
      <c r="JX63" s="73">
        <f t="shared" si="491"/>
        <v>0</v>
      </c>
      <c r="JY63" s="80">
        <f t="shared" si="492"/>
        <v>0</v>
      </c>
      <c r="JZ63" s="73">
        <f t="shared" si="493"/>
        <v>0</v>
      </c>
      <c r="KA63" s="73">
        <f t="shared" si="494"/>
        <v>0</v>
      </c>
      <c r="KB63" s="73">
        <f t="shared" si="495"/>
        <v>0</v>
      </c>
      <c r="KC63" s="73">
        <f t="shared" si="496"/>
        <v>0</v>
      </c>
      <c r="KD63" s="73">
        <f t="shared" si="497"/>
        <v>0</v>
      </c>
      <c r="KE63" s="73">
        <f t="shared" si="498"/>
        <v>0</v>
      </c>
      <c r="KF63" s="73">
        <f t="shared" si="499"/>
        <v>0</v>
      </c>
      <c r="KG63" s="73">
        <f t="shared" si="500"/>
        <v>0</v>
      </c>
    </row>
    <row r="64" spans="1:293" s="22" customFormat="1" ht="20.25" hidden="1" customHeight="1">
      <c r="A64" s="25">
        <v>110017</v>
      </c>
      <c r="B64" s="25" t="s">
        <v>42</v>
      </c>
      <c r="C64" s="25"/>
      <c r="D64" s="25"/>
      <c r="E64" s="25"/>
      <c r="F64" s="43"/>
      <c r="G64" s="43"/>
      <c r="H64" s="37"/>
      <c r="I64" s="89">
        <f>SUM(I65:I66)</f>
        <v>32</v>
      </c>
      <c r="J64" s="89">
        <f>SUM(J65:J66)</f>
        <v>0</v>
      </c>
      <c r="K64" s="90"/>
      <c r="L64" s="91">
        <f>SUM(L65:L66)</f>
        <v>9521792</v>
      </c>
      <c r="M64" s="89">
        <f>SUM(M65:M66)</f>
        <v>10</v>
      </c>
      <c r="N64" s="36">
        <f>SUM(N65:N66)</f>
        <v>0</v>
      </c>
      <c r="O64" s="25"/>
      <c r="P64" s="37">
        <f>SUM(P65:P66)</f>
        <v>2840326.72</v>
      </c>
      <c r="Q64" s="36">
        <f>SUM(Q65:Q66)</f>
        <v>42</v>
      </c>
      <c r="R64" s="36">
        <f>SUM(R65:R66)</f>
        <v>0</v>
      </c>
      <c r="S64" s="25"/>
      <c r="T64" s="37">
        <f>SUM(T65:T66)</f>
        <v>12362118.719999999</v>
      </c>
      <c r="U64" s="36">
        <f>SUM(U65:U66)</f>
        <v>3</v>
      </c>
      <c r="V64" s="36">
        <f>SUM(V65:V66)</f>
        <v>0</v>
      </c>
      <c r="W64" s="36"/>
      <c r="X64" s="25"/>
      <c r="Y64" s="37">
        <f>SUM(Y65:Y66)</f>
        <v>900180.96</v>
      </c>
      <c r="Z64" s="37"/>
      <c r="AA64" s="37"/>
      <c r="AB64" s="36">
        <f>SUM(AB65:AB66)</f>
        <v>2</v>
      </c>
      <c r="AC64" s="36">
        <f>SUM(AC65:AC66)</f>
        <v>0</v>
      </c>
      <c r="AD64" s="36"/>
      <c r="AE64" s="25"/>
      <c r="AF64" s="37">
        <f>SUM(AF65:AF66)</f>
        <v>640189.76</v>
      </c>
      <c r="AG64" s="37"/>
      <c r="AH64" s="37"/>
      <c r="AI64" s="36">
        <f>SUM(AI65:AI66)</f>
        <v>5</v>
      </c>
      <c r="AJ64" s="36">
        <f>SUM(AJ65:AJ66)</f>
        <v>0</v>
      </c>
      <c r="AK64" s="36"/>
      <c r="AL64" s="25"/>
      <c r="AM64" s="37">
        <f>SUM(AM65:AM66)</f>
        <v>1540370.7200000002</v>
      </c>
      <c r="AN64" s="37"/>
      <c r="AO64" s="37"/>
      <c r="AP64" s="36">
        <f>SUM(AP65:AP66)</f>
        <v>3</v>
      </c>
      <c r="AQ64" s="36">
        <f>SUM(AQ65:AQ66)</f>
        <v>0</v>
      </c>
      <c r="AR64" s="36"/>
      <c r="AS64" s="25"/>
      <c r="AT64" s="37">
        <f>SUM(AT65:AT66)</f>
        <v>900180.96</v>
      </c>
      <c r="AU64" s="37"/>
      <c r="AV64" s="37"/>
      <c r="AW64" s="36">
        <f>SUM(AW65:AW66)</f>
        <v>2</v>
      </c>
      <c r="AX64" s="36">
        <f>SUM(AX65:AX66)</f>
        <v>0</v>
      </c>
      <c r="AY64" s="36"/>
      <c r="AZ64" s="25"/>
      <c r="BA64" s="37">
        <f>SUM(BA65:BA66)</f>
        <v>640189.76</v>
      </c>
      <c r="BB64" s="37"/>
      <c r="BC64" s="37"/>
      <c r="BD64" s="36">
        <f>SUM(BD65:BD66)</f>
        <v>5</v>
      </c>
      <c r="BE64" s="36">
        <f>SUM(BE65:BE66)</f>
        <v>0</v>
      </c>
      <c r="BF64" s="36"/>
      <c r="BG64" s="25"/>
      <c r="BH64" s="37">
        <f>SUM(BH65:BH66)</f>
        <v>1540370.7200000002</v>
      </c>
      <c r="BI64" s="37"/>
      <c r="BJ64" s="37"/>
      <c r="BK64" s="36">
        <f>SUM(BK65:BK66)</f>
        <v>3</v>
      </c>
      <c r="BL64" s="36">
        <f>SUM(BL65:BL66)</f>
        <v>0</v>
      </c>
      <c r="BM64" s="36"/>
      <c r="BN64" s="25"/>
      <c r="BO64" s="37">
        <f>SUM(BO65:BO66)</f>
        <v>900180.96</v>
      </c>
      <c r="BP64" s="37"/>
      <c r="BQ64" s="37"/>
      <c r="BR64" s="36">
        <f>SUM(BR65:BR66)</f>
        <v>1</v>
      </c>
      <c r="BS64" s="36">
        <f>SUM(BS65:BS66)</f>
        <v>0</v>
      </c>
      <c r="BT64" s="36"/>
      <c r="BU64" s="25"/>
      <c r="BV64" s="37">
        <f>SUM(BV65:BV66)</f>
        <v>259991.2</v>
      </c>
      <c r="BW64" s="37"/>
      <c r="BX64" s="37"/>
      <c r="BY64" s="36">
        <f>SUM(BY65:BY66)</f>
        <v>4</v>
      </c>
      <c r="BZ64" s="36">
        <f>SUM(BZ65:BZ66)</f>
        <v>0</v>
      </c>
      <c r="CA64" s="36"/>
      <c r="CB64" s="25"/>
      <c r="CC64" s="37">
        <f>SUM(CC65:CC66)</f>
        <v>1160172.1600000001</v>
      </c>
      <c r="CD64" s="37"/>
      <c r="CE64" s="37"/>
      <c r="CF64" s="36">
        <f>SUM(CF65:CF66)</f>
        <v>3</v>
      </c>
      <c r="CG64" s="36">
        <f>SUM(CG65:CG66)</f>
        <v>0</v>
      </c>
      <c r="CH64" s="36"/>
      <c r="CI64" s="25"/>
      <c r="CJ64" s="37">
        <f>SUM(CJ65:CJ66)</f>
        <v>900180.96</v>
      </c>
      <c r="CK64" s="37"/>
      <c r="CL64" s="37"/>
      <c r="CM64" s="36">
        <f>SUM(CM65:CM66)</f>
        <v>1</v>
      </c>
      <c r="CN64" s="36">
        <f>SUM(CN65:CN66)</f>
        <v>0</v>
      </c>
      <c r="CO64" s="36"/>
      <c r="CP64" s="25"/>
      <c r="CQ64" s="37">
        <f>SUM(CQ65:CQ66)</f>
        <v>259991.2</v>
      </c>
      <c r="CR64" s="37"/>
      <c r="CS64" s="37"/>
      <c r="CT64" s="36">
        <f>SUM(CT65:CT66)</f>
        <v>4</v>
      </c>
      <c r="CU64" s="36">
        <f>SUM(CU65:CU66)</f>
        <v>0</v>
      </c>
      <c r="CV64" s="36"/>
      <c r="CW64" s="25"/>
      <c r="CX64" s="37">
        <f>SUM(CX65:CX66)</f>
        <v>1160172.1600000001</v>
      </c>
      <c r="CY64" s="37"/>
      <c r="CZ64" s="37"/>
      <c r="DA64" s="36">
        <f>SUM(DA65:DA66)</f>
        <v>3</v>
      </c>
      <c r="DB64" s="36">
        <f>SUM(DB65:DB66)</f>
        <v>0</v>
      </c>
      <c r="DC64" s="36"/>
      <c r="DD64" s="25"/>
      <c r="DE64" s="37">
        <f>SUM(DE65:DE66)</f>
        <v>900180.96</v>
      </c>
      <c r="DF64" s="37"/>
      <c r="DG64" s="37"/>
      <c r="DH64" s="36">
        <f>SUM(DH65:DH66)</f>
        <v>1</v>
      </c>
      <c r="DI64" s="36">
        <f>SUM(DI65:DI66)</f>
        <v>0</v>
      </c>
      <c r="DJ64" s="36"/>
      <c r="DK64" s="25"/>
      <c r="DL64" s="37">
        <f>SUM(DL65:DL66)</f>
        <v>259991.2</v>
      </c>
      <c r="DM64" s="37"/>
      <c r="DN64" s="37"/>
      <c r="DO64" s="36">
        <f>SUM(DO65:DO66)</f>
        <v>4</v>
      </c>
      <c r="DP64" s="36">
        <f>SUM(DP65:DP66)</f>
        <v>0</v>
      </c>
      <c r="DQ64" s="36"/>
      <c r="DR64" s="25"/>
      <c r="DS64" s="37">
        <f>SUM(DS65:DS66)</f>
        <v>1160172.1600000001</v>
      </c>
      <c r="DT64" s="37"/>
      <c r="DU64" s="37"/>
      <c r="DV64" s="36">
        <f>SUM(DV65:DV66)</f>
        <v>3</v>
      </c>
      <c r="DW64" s="36">
        <f>SUM(DW65:DW66)</f>
        <v>0</v>
      </c>
      <c r="DX64" s="36"/>
      <c r="DY64" s="25"/>
      <c r="DZ64" s="37">
        <f>SUM(DZ65:DZ66)</f>
        <v>900180.96</v>
      </c>
      <c r="EA64" s="37"/>
      <c r="EB64" s="37"/>
      <c r="EC64" s="36">
        <f>SUM(EC65:EC66)</f>
        <v>1</v>
      </c>
      <c r="ED64" s="36">
        <f>SUM(ED65:ED66)</f>
        <v>0</v>
      </c>
      <c r="EE64" s="36"/>
      <c r="EF64" s="25"/>
      <c r="EG64" s="37">
        <f>SUM(EG65:EG66)</f>
        <v>259991.2</v>
      </c>
      <c r="EH64" s="37"/>
      <c r="EI64" s="37"/>
      <c r="EJ64" s="36">
        <f>SUM(EJ65:EJ66)</f>
        <v>4</v>
      </c>
      <c r="EK64" s="36">
        <f>SUM(EK65:EK66)</f>
        <v>0</v>
      </c>
      <c r="EL64" s="36"/>
      <c r="EM64" s="25"/>
      <c r="EN64" s="37">
        <f>SUM(EN65:EN66)</f>
        <v>1160172.1600000001</v>
      </c>
      <c r="EO64" s="37"/>
      <c r="EP64" s="37"/>
      <c r="EQ64" s="36">
        <f>SUM(EQ65:EQ66)</f>
        <v>3</v>
      </c>
      <c r="ER64" s="36">
        <f>SUM(ER65:ER66)</f>
        <v>0</v>
      </c>
      <c r="ES64" s="36"/>
      <c r="ET64" s="25"/>
      <c r="EU64" s="37">
        <f>SUM(EU65:EU66)</f>
        <v>900180.96</v>
      </c>
      <c r="EV64" s="37"/>
      <c r="EW64" s="37"/>
      <c r="EX64" s="36">
        <f>SUM(EX65:EX66)</f>
        <v>1</v>
      </c>
      <c r="EY64" s="36">
        <f>SUM(EY65:EY66)</f>
        <v>0</v>
      </c>
      <c r="EZ64" s="36"/>
      <c r="FA64" s="25"/>
      <c r="FB64" s="37">
        <f>SUM(FB65:FB66)</f>
        <v>259991.2</v>
      </c>
      <c r="FC64" s="37"/>
      <c r="FD64" s="37"/>
      <c r="FE64" s="36">
        <f>SUM(FE65:FE66)</f>
        <v>4</v>
      </c>
      <c r="FF64" s="36">
        <f>SUM(FF65:FF66)</f>
        <v>0</v>
      </c>
      <c r="FG64" s="36"/>
      <c r="FH64" s="25"/>
      <c r="FI64" s="37">
        <f>SUM(FI65:FI66)</f>
        <v>1160172.1600000001</v>
      </c>
      <c r="FJ64" s="37"/>
      <c r="FK64" s="37"/>
      <c r="FL64" s="36">
        <f>SUM(FL65:FL66)</f>
        <v>3</v>
      </c>
      <c r="FM64" s="36">
        <f>SUM(FM65:FM66)</f>
        <v>0</v>
      </c>
      <c r="FN64" s="36"/>
      <c r="FO64" s="25"/>
      <c r="FP64" s="37">
        <f>SUM(FP65:FP66)</f>
        <v>900180.96</v>
      </c>
      <c r="FQ64" s="37"/>
      <c r="FR64" s="37"/>
      <c r="FS64" s="36">
        <f>SUM(FS65:FS66)</f>
        <v>1</v>
      </c>
      <c r="FT64" s="36">
        <f>SUM(FT65:FT66)</f>
        <v>0</v>
      </c>
      <c r="FU64" s="36"/>
      <c r="FV64" s="25"/>
      <c r="FW64" s="37">
        <f>SUM(FW65:FW66)</f>
        <v>259991.2</v>
      </c>
      <c r="FX64" s="37"/>
      <c r="FY64" s="37"/>
      <c r="FZ64" s="36">
        <f>SUM(FZ65:FZ66)</f>
        <v>4</v>
      </c>
      <c r="GA64" s="36">
        <f>SUM(GA65:GA66)</f>
        <v>0</v>
      </c>
      <c r="GB64" s="36"/>
      <c r="GC64" s="25"/>
      <c r="GD64" s="37">
        <f>SUM(GD65:GD66)</f>
        <v>1160172.1600000001</v>
      </c>
      <c r="GE64" s="37"/>
      <c r="GF64" s="37"/>
      <c r="GG64" s="36">
        <f>SUM(GG65:GG66)</f>
        <v>3</v>
      </c>
      <c r="GH64" s="36">
        <f>SUM(GH65:GH66)</f>
        <v>0</v>
      </c>
      <c r="GI64" s="36"/>
      <c r="GJ64" s="25"/>
      <c r="GK64" s="37">
        <f>SUM(GK65:GK66)</f>
        <v>900180.96</v>
      </c>
      <c r="GL64" s="37"/>
      <c r="GM64" s="37"/>
      <c r="GN64" s="36">
        <f>SUM(GN65:GN66)</f>
        <v>0</v>
      </c>
      <c r="GO64" s="36">
        <f>SUM(GO65:GO66)</f>
        <v>0</v>
      </c>
      <c r="GP64" s="36"/>
      <c r="GQ64" s="25"/>
      <c r="GR64" s="37">
        <f>SUM(GR65:GR66)</f>
        <v>0</v>
      </c>
      <c r="GS64" s="37"/>
      <c r="GT64" s="37"/>
      <c r="GU64" s="36">
        <f>SUM(GU65:GU66)</f>
        <v>3</v>
      </c>
      <c r="GV64" s="36">
        <f>SUM(GV65:GV66)</f>
        <v>0</v>
      </c>
      <c r="GW64" s="36"/>
      <c r="GX64" s="25"/>
      <c r="GY64" s="37">
        <f>SUM(GY65:GY66)</f>
        <v>900180.96</v>
      </c>
      <c r="GZ64" s="37"/>
      <c r="HA64" s="37"/>
      <c r="HB64" s="36">
        <f>SUM(HB65:HB66)</f>
        <v>3</v>
      </c>
      <c r="HC64" s="36">
        <f>SUM(HC65:HC66)</f>
        <v>0</v>
      </c>
      <c r="HD64" s="36"/>
      <c r="HE64" s="25"/>
      <c r="HF64" s="37">
        <f>SUM(HF65:HF66)</f>
        <v>900180.96</v>
      </c>
      <c r="HG64" s="37"/>
      <c r="HH64" s="37"/>
      <c r="HI64" s="36">
        <f>SUM(HI65:HI66)</f>
        <v>0</v>
      </c>
      <c r="HJ64" s="36">
        <f>SUM(HJ65:HJ66)</f>
        <v>0</v>
      </c>
      <c r="HK64" s="36"/>
      <c r="HL64" s="25"/>
      <c r="HM64" s="37">
        <f>SUM(HM65:HM66)</f>
        <v>0</v>
      </c>
      <c r="HN64" s="37"/>
      <c r="HO64" s="37"/>
      <c r="HP64" s="36">
        <f>SUM(HP65:HP66)</f>
        <v>3</v>
      </c>
      <c r="HQ64" s="36">
        <f>SUM(HQ65:HQ66)</f>
        <v>0</v>
      </c>
      <c r="HR64" s="36"/>
      <c r="HS64" s="25"/>
      <c r="HT64" s="37">
        <f>SUM(HT65:HT66)</f>
        <v>900180.96</v>
      </c>
      <c r="HU64" s="37"/>
      <c r="HV64" s="37"/>
      <c r="HW64" s="36">
        <f>SUM(HW65:HW66)</f>
        <v>2</v>
      </c>
      <c r="HX64" s="36">
        <f>SUM(HX65:HX66)</f>
        <v>0</v>
      </c>
      <c r="HY64" s="36"/>
      <c r="HZ64" s="25"/>
      <c r="IA64" s="37">
        <f>SUM(IA65:IA66)</f>
        <v>519982.4</v>
      </c>
      <c r="IB64" s="37"/>
      <c r="IC64" s="37"/>
      <c r="ID64" s="36">
        <f>SUM(ID65:ID66)</f>
        <v>0</v>
      </c>
      <c r="IE64" s="36">
        <f>SUM(IE65:IE66)</f>
        <v>0</v>
      </c>
      <c r="IF64" s="36"/>
      <c r="IG64" s="25"/>
      <c r="IH64" s="37">
        <f>SUM(IH65:IH66)</f>
        <v>0</v>
      </c>
      <c r="II64" s="37"/>
      <c r="IJ64" s="37"/>
      <c r="IK64" s="36">
        <f>SUM(IK65:IK66)</f>
        <v>2</v>
      </c>
      <c r="IL64" s="36">
        <f>SUM(IL65:IL66)</f>
        <v>0</v>
      </c>
      <c r="IM64" s="36"/>
      <c r="IN64" s="25"/>
      <c r="IO64" s="37">
        <f>SUM(IO65:IO66)</f>
        <v>519982.4</v>
      </c>
      <c r="IP64" s="37"/>
      <c r="IQ64" s="37"/>
      <c r="IR64" s="36">
        <f>SUM(IR65:IR66)</f>
        <v>0</v>
      </c>
      <c r="IS64" s="36">
        <f>SUM(IS65:IS66)</f>
        <v>0</v>
      </c>
      <c r="IT64" s="36"/>
      <c r="IU64" s="25"/>
      <c r="IV64" s="37">
        <f>SUM(IV65:IV66)</f>
        <v>0</v>
      </c>
      <c r="IW64" s="37"/>
      <c r="IX64" s="37"/>
      <c r="IY64" s="36">
        <f>SUM(IY65:IY66)</f>
        <v>0</v>
      </c>
      <c r="IZ64" s="36">
        <f>SUM(IZ65:IZ66)</f>
        <v>0</v>
      </c>
      <c r="JA64" s="36"/>
      <c r="JB64" s="25"/>
      <c r="JC64" s="37">
        <f>SUM(JC65:JC66)</f>
        <v>0</v>
      </c>
      <c r="JD64" s="36">
        <f>SUM(JD65:JD66)</f>
        <v>0</v>
      </c>
      <c r="JE64" s="36">
        <f>SUM(JE65:JE66)</f>
        <v>0</v>
      </c>
      <c r="JF64" s="36"/>
      <c r="JG64" s="25"/>
      <c r="JH64" s="37">
        <f>SUM(JH65:JH66)</f>
        <v>0</v>
      </c>
      <c r="JI64" s="36">
        <f>SUM(JI65:JI66)</f>
        <v>32</v>
      </c>
      <c r="JJ64" s="36">
        <f>SUM(JJ65:JJ66)</f>
        <v>0</v>
      </c>
      <c r="JK64" s="25"/>
      <c r="JL64" s="37">
        <f>SUM(JL65:JL66)</f>
        <v>9521792</v>
      </c>
      <c r="JM64" s="36">
        <f>SUM(JM65:JM66)</f>
        <v>10</v>
      </c>
      <c r="JN64" s="36">
        <f>SUM(JN65:JN66)</f>
        <v>0</v>
      </c>
      <c r="JO64" s="25"/>
      <c r="JP64" s="37">
        <f>SUM(JP65:JP66)</f>
        <v>2840326.7199999997</v>
      </c>
      <c r="JQ64" s="36">
        <f>SUM(JQ65:JQ66)</f>
        <v>42</v>
      </c>
      <c r="JR64" s="36">
        <f>SUM(JR65:JR66)</f>
        <v>0</v>
      </c>
      <c r="JS64" s="25"/>
      <c r="JT64" s="37">
        <f>SUM(JT65:JT66)</f>
        <v>12362118.719999999</v>
      </c>
      <c r="JV64" s="73">
        <f t="shared" si="489"/>
        <v>0</v>
      </c>
      <c r="JW64" s="73">
        <f t="shared" si="490"/>
        <v>0</v>
      </c>
      <c r="JX64" s="73">
        <f t="shared" si="491"/>
        <v>0</v>
      </c>
      <c r="JY64" s="80">
        <f t="shared" si="492"/>
        <v>0</v>
      </c>
      <c r="JZ64" s="73">
        <f t="shared" si="493"/>
        <v>0</v>
      </c>
      <c r="KA64" s="73">
        <f t="shared" si="494"/>
        <v>0</v>
      </c>
      <c r="KB64" s="73">
        <f t="shared" si="495"/>
        <v>0</v>
      </c>
      <c r="KC64" s="73">
        <f t="shared" si="496"/>
        <v>0</v>
      </c>
      <c r="KD64" s="73">
        <f t="shared" si="497"/>
        <v>0</v>
      </c>
      <c r="KE64" s="73">
        <f t="shared" si="498"/>
        <v>0</v>
      </c>
      <c r="KF64" s="73">
        <f t="shared" si="499"/>
        <v>0</v>
      </c>
      <c r="KG64" s="73">
        <f t="shared" si="500"/>
        <v>0</v>
      </c>
    </row>
    <row r="65" spans="1:293" ht="20.25" hidden="1" customHeight="1">
      <c r="A65" s="24">
        <v>110017</v>
      </c>
      <c r="B65" s="24" t="s">
        <v>42</v>
      </c>
      <c r="C65" s="24">
        <v>18</v>
      </c>
      <c r="D65" s="24" t="s">
        <v>69</v>
      </c>
      <c r="E65" s="34" t="s">
        <v>63</v>
      </c>
      <c r="F65" s="46" t="s">
        <v>65</v>
      </c>
      <c r="G65" s="52" t="s">
        <v>73</v>
      </c>
      <c r="H65" s="34">
        <v>259991.2</v>
      </c>
      <c r="I65" s="86">
        <v>22</v>
      </c>
      <c r="J65" s="86"/>
      <c r="K65" s="87"/>
      <c r="L65" s="88">
        <f t="shared" ref="L65:L66" si="788">ROUND(H65*I65,2)</f>
        <v>5719806.4000000004</v>
      </c>
      <c r="M65" s="86">
        <v>8</v>
      </c>
      <c r="N65" s="33"/>
      <c r="O65" s="24"/>
      <c r="P65" s="34">
        <f>ROUND(H65*M65,2)</f>
        <v>2079929.6</v>
      </c>
      <c r="Q65" s="33">
        <f>I65+M65</f>
        <v>30</v>
      </c>
      <c r="R65" s="33">
        <f>J65+N65</f>
        <v>0</v>
      </c>
      <c r="S65" s="24"/>
      <c r="T65" s="34">
        <f>L65+P65</f>
        <v>7799736</v>
      </c>
      <c r="U65" s="33">
        <f>ROUND($I$65/12,0)</f>
        <v>2</v>
      </c>
      <c r="V65" s="33">
        <f>ROUND(U65*($J$65/$I$65),0)</f>
        <v>0</v>
      </c>
      <c r="W65" s="33"/>
      <c r="X65" s="24"/>
      <c r="Y65" s="34">
        <f>ROUND(U65*$H$65,2)</f>
        <v>519982.4</v>
      </c>
      <c r="Z65" s="34"/>
      <c r="AA65" s="34"/>
      <c r="AB65" s="33">
        <f>ROUND($M$65/12,0)</f>
        <v>1</v>
      </c>
      <c r="AC65" s="33">
        <f>ROUND(AB65*($N$65/$M$65),0)</f>
        <v>0</v>
      </c>
      <c r="AD65" s="33"/>
      <c r="AE65" s="24"/>
      <c r="AF65" s="34">
        <f>ROUND(AB65*$H$65,2)</f>
        <v>259991.2</v>
      </c>
      <c r="AG65" s="34"/>
      <c r="AH65" s="34"/>
      <c r="AI65" s="33">
        <f>U65+AB65</f>
        <v>3</v>
      </c>
      <c r="AJ65" s="33">
        <f>V65+AC65</f>
        <v>0</v>
      </c>
      <c r="AK65" s="33"/>
      <c r="AL65" s="24"/>
      <c r="AM65" s="34">
        <f>Y65+AF65</f>
        <v>779973.60000000009</v>
      </c>
      <c r="AN65" s="34"/>
      <c r="AO65" s="34"/>
      <c r="AP65" s="33">
        <f>ROUND($I$65/12,0)</f>
        <v>2</v>
      </c>
      <c r="AQ65" s="33">
        <f>ROUND(AP65*($J$65/$I$65),0)</f>
        <v>0</v>
      </c>
      <c r="AR65" s="33"/>
      <c r="AS65" s="24"/>
      <c r="AT65" s="34">
        <f>ROUND(AP65*$H$65,2)</f>
        <v>519982.4</v>
      </c>
      <c r="AU65" s="34"/>
      <c r="AV65" s="34"/>
      <c r="AW65" s="33">
        <f>ROUND($M$65/12,0)</f>
        <v>1</v>
      </c>
      <c r="AX65" s="33">
        <f>ROUND(AW65*($N$65/$M$65),0)</f>
        <v>0</v>
      </c>
      <c r="AY65" s="33"/>
      <c r="AZ65" s="24"/>
      <c r="BA65" s="34">
        <f>ROUND(AW65*$H$65,2)</f>
        <v>259991.2</v>
      </c>
      <c r="BB65" s="34"/>
      <c r="BC65" s="34"/>
      <c r="BD65" s="33">
        <f t="shared" ref="BD65:BD66" si="789">AP65+AW65</f>
        <v>3</v>
      </c>
      <c r="BE65" s="33">
        <f t="shared" ref="BE65:BE66" si="790">AQ65+AX65</f>
        <v>0</v>
      </c>
      <c r="BF65" s="33"/>
      <c r="BG65" s="24"/>
      <c r="BH65" s="34">
        <f t="shared" ref="BH65:BH66" si="791">AT65+BA65</f>
        <v>779973.60000000009</v>
      </c>
      <c r="BI65" s="34"/>
      <c r="BJ65" s="34"/>
      <c r="BK65" s="33">
        <f>ROUND($I$65/12,0)</f>
        <v>2</v>
      </c>
      <c r="BL65" s="33">
        <f>ROUND(BK65*($J$65/$I$65),0)</f>
        <v>0</v>
      </c>
      <c r="BM65" s="33"/>
      <c r="BN65" s="24"/>
      <c r="BO65" s="34">
        <f>ROUND(BK65*$H$65,2)</f>
        <v>519982.4</v>
      </c>
      <c r="BP65" s="34"/>
      <c r="BQ65" s="34"/>
      <c r="BR65" s="33">
        <f>ROUND($M$65/12,0)</f>
        <v>1</v>
      </c>
      <c r="BS65" s="33">
        <f>ROUND(BR65*($N$65/$M$65),0)</f>
        <v>0</v>
      </c>
      <c r="BT65" s="33"/>
      <c r="BU65" s="24"/>
      <c r="BV65" s="34">
        <f>ROUND(BR65*$H$65,2)</f>
        <v>259991.2</v>
      </c>
      <c r="BW65" s="34"/>
      <c r="BX65" s="34"/>
      <c r="BY65" s="33">
        <f t="shared" ref="BY65:BY66" si="792">BK65+BR65</f>
        <v>3</v>
      </c>
      <c r="BZ65" s="33">
        <f t="shared" ref="BZ65:BZ66" si="793">BL65+BS65</f>
        <v>0</v>
      </c>
      <c r="CA65" s="33"/>
      <c r="CB65" s="24"/>
      <c r="CC65" s="34">
        <f t="shared" ref="CC65:CC66" si="794">BO65+BV65</f>
        <v>779973.60000000009</v>
      </c>
      <c r="CD65" s="34"/>
      <c r="CE65" s="34"/>
      <c r="CF65" s="33">
        <f>ROUND($I$65/12,0)</f>
        <v>2</v>
      </c>
      <c r="CG65" s="33">
        <f>ROUND(CF65*($J$65/$I$65),0)</f>
        <v>0</v>
      </c>
      <c r="CH65" s="33"/>
      <c r="CI65" s="24"/>
      <c r="CJ65" s="34">
        <f>ROUND(CF65*$H$65,2)</f>
        <v>519982.4</v>
      </c>
      <c r="CK65" s="34"/>
      <c r="CL65" s="34"/>
      <c r="CM65" s="33">
        <f>ROUND($M$65/12,0)</f>
        <v>1</v>
      </c>
      <c r="CN65" s="33">
        <f>ROUND(CM65*($N$65/$M$65),0)</f>
        <v>0</v>
      </c>
      <c r="CO65" s="33"/>
      <c r="CP65" s="24"/>
      <c r="CQ65" s="34">
        <f>ROUND(CM65*$H$65,2)</f>
        <v>259991.2</v>
      </c>
      <c r="CR65" s="34"/>
      <c r="CS65" s="34"/>
      <c r="CT65" s="33">
        <f t="shared" ref="CT65:CT66" si="795">CF65+CM65</f>
        <v>3</v>
      </c>
      <c r="CU65" s="33">
        <f t="shared" ref="CU65:CU66" si="796">CG65+CN65</f>
        <v>0</v>
      </c>
      <c r="CV65" s="33"/>
      <c r="CW65" s="24"/>
      <c r="CX65" s="34">
        <f t="shared" ref="CX65:CX66" si="797">CJ65+CQ65</f>
        <v>779973.60000000009</v>
      </c>
      <c r="CY65" s="34"/>
      <c r="CZ65" s="34"/>
      <c r="DA65" s="33">
        <f>ROUND($I$65/12,0)</f>
        <v>2</v>
      </c>
      <c r="DB65" s="33">
        <f>ROUND(DA65*($J$65/$I$65),0)</f>
        <v>0</v>
      </c>
      <c r="DC65" s="33"/>
      <c r="DD65" s="24"/>
      <c r="DE65" s="34">
        <f>ROUND(DA65*$H$65,2)</f>
        <v>519982.4</v>
      </c>
      <c r="DF65" s="34"/>
      <c r="DG65" s="34"/>
      <c r="DH65" s="33">
        <f>ROUND($M$65/12,0)</f>
        <v>1</v>
      </c>
      <c r="DI65" s="33">
        <f>ROUND(DH65*($N$65/$M$65),0)</f>
        <v>0</v>
      </c>
      <c r="DJ65" s="33"/>
      <c r="DK65" s="24"/>
      <c r="DL65" s="34">
        <f>ROUND(DH65*$H$65,2)</f>
        <v>259991.2</v>
      </c>
      <c r="DM65" s="34"/>
      <c r="DN65" s="34"/>
      <c r="DO65" s="33">
        <f t="shared" ref="DO65:DO66" si="798">DA65+DH65</f>
        <v>3</v>
      </c>
      <c r="DP65" s="33">
        <f t="shared" ref="DP65:DP66" si="799">DB65+DI65</f>
        <v>0</v>
      </c>
      <c r="DQ65" s="33"/>
      <c r="DR65" s="24"/>
      <c r="DS65" s="34">
        <f t="shared" ref="DS65:DS66" si="800">DE65+DL65</f>
        <v>779973.60000000009</v>
      </c>
      <c r="DT65" s="34"/>
      <c r="DU65" s="34"/>
      <c r="DV65" s="33">
        <f>ROUND($I$65/12,0)</f>
        <v>2</v>
      </c>
      <c r="DW65" s="33">
        <f>ROUND(DV65*($J$65/$I$65),0)</f>
        <v>0</v>
      </c>
      <c r="DX65" s="33"/>
      <c r="DY65" s="24"/>
      <c r="DZ65" s="34">
        <f>ROUND(DV65*$H$65,2)</f>
        <v>519982.4</v>
      </c>
      <c r="EA65" s="34"/>
      <c r="EB65" s="34"/>
      <c r="EC65" s="33">
        <f>ROUND($M$65/12,0)</f>
        <v>1</v>
      </c>
      <c r="ED65" s="33">
        <f>ROUND(EC65*($N$65/$M$65),0)</f>
        <v>0</v>
      </c>
      <c r="EE65" s="33"/>
      <c r="EF65" s="24"/>
      <c r="EG65" s="34">
        <f>ROUND(EC65*$H$65,2)</f>
        <v>259991.2</v>
      </c>
      <c r="EH65" s="34"/>
      <c r="EI65" s="34"/>
      <c r="EJ65" s="33">
        <f t="shared" ref="EJ65:EJ66" si="801">DV65+EC65</f>
        <v>3</v>
      </c>
      <c r="EK65" s="33">
        <f t="shared" ref="EK65:EK66" si="802">DW65+ED65</f>
        <v>0</v>
      </c>
      <c r="EL65" s="33"/>
      <c r="EM65" s="24"/>
      <c r="EN65" s="34">
        <f t="shared" ref="EN65:EN66" si="803">DZ65+EG65</f>
        <v>779973.60000000009</v>
      </c>
      <c r="EO65" s="34"/>
      <c r="EP65" s="34"/>
      <c r="EQ65" s="33">
        <f>ROUND($I$65/12,0)</f>
        <v>2</v>
      </c>
      <c r="ER65" s="33">
        <f>ROUND(EQ65*($J$65/$I$65),0)</f>
        <v>0</v>
      </c>
      <c r="ES65" s="33"/>
      <c r="ET65" s="24"/>
      <c r="EU65" s="34">
        <f>ROUND(EQ65*$H$65,2)</f>
        <v>519982.4</v>
      </c>
      <c r="EV65" s="34"/>
      <c r="EW65" s="34"/>
      <c r="EX65" s="33">
        <f>ROUND($M$65/12,0)</f>
        <v>1</v>
      </c>
      <c r="EY65" s="33">
        <f>ROUND(EX65*($N$65/$M$65),0)</f>
        <v>0</v>
      </c>
      <c r="EZ65" s="33"/>
      <c r="FA65" s="24"/>
      <c r="FB65" s="34">
        <f>ROUND(EX65*$H$65,2)</f>
        <v>259991.2</v>
      </c>
      <c r="FC65" s="34"/>
      <c r="FD65" s="34"/>
      <c r="FE65" s="33">
        <f t="shared" ref="FE65:FE66" si="804">EQ65+EX65</f>
        <v>3</v>
      </c>
      <c r="FF65" s="33">
        <f t="shared" ref="FF65:FF66" si="805">ER65+EY65</f>
        <v>0</v>
      </c>
      <c r="FG65" s="33"/>
      <c r="FH65" s="24"/>
      <c r="FI65" s="34">
        <f t="shared" ref="FI65:FI66" si="806">EU65+FB65</f>
        <v>779973.60000000009</v>
      </c>
      <c r="FJ65" s="34"/>
      <c r="FK65" s="34"/>
      <c r="FL65" s="33">
        <f>ROUND($I$65/12,0)</f>
        <v>2</v>
      </c>
      <c r="FM65" s="33">
        <f>ROUND(FL65*($J$65/$I$65),0)</f>
        <v>0</v>
      </c>
      <c r="FN65" s="33"/>
      <c r="FO65" s="24"/>
      <c r="FP65" s="34">
        <f>ROUND(FL65*$H$65,2)</f>
        <v>519982.4</v>
      </c>
      <c r="FQ65" s="34"/>
      <c r="FR65" s="34"/>
      <c r="FS65" s="33">
        <f>ROUND($M$65/12,0)</f>
        <v>1</v>
      </c>
      <c r="FT65" s="33">
        <f>ROUND(FS65*($N$65/$M$65),0)</f>
        <v>0</v>
      </c>
      <c r="FU65" s="33"/>
      <c r="FV65" s="24"/>
      <c r="FW65" s="34">
        <f>ROUND(FS65*$H$65,2)</f>
        <v>259991.2</v>
      </c>
      <c r="FX65" s="34"/>
      <c r="FY65" s="34"/>
      <c r="FZ65" s="33">
        <f t="shared" ref="FZ65:FZ66" si="807">FL65+FS65</f>
        <v>3</v>
      </c>
      <c r="GA65" s="33">
        <f t="shared" ref="GA65:GA66" si="808">FM65+FT65</f>
        <v>0</v>
      </c>
      <c r="GB65" s="33"/>
      <c r="GC65" s="24"/>
      <c r="GD65" s="34">
        <f t="shared" ref="GD65:GD66" si="809">FP65+FW65</f>
        <v>779973.60000000009</v>
      </c>
      <c r="GE65" s="34"/>
      <c r="GF65" s="34"/>
      <c r="GG65" s="33">
        <f>ROUND($I$65/12,0)</f>
        <v>2</v>
      </c>
      <c r="GH65" s="33">
        <f>ROUND(GG65*($J$65/$I$65),0)</f>
        <v>0</v>
      </c>
      <c r="GI65" s="33"/>
      <c r="GJ65" s="24"/>
      <c r="GK65" s="34">
        <f>ROUND(GG65*$H$65,2)</f>
        <v>519982.4</v>
      </c>
      <c r="GL65" s="34"/>
      <c r="GM65" s="34"/>
      <c r="GN65" s="33"/>
      <c r="GO65" s="33">
        <f>ROUND(GN65*($N$65/$M$65),0)</f>
        <v>0</v>
      </c>
      <c r="GP65" s="33"/>
      <c r="GQ65" s="24"/>
      <c r="GR65" s="34">
        <f>ROUND(GN65*$H$65,2)</f>
        <v>0</v>
      </c>
      <c r="GS65" s="34"/>
      <c r="GT65" s="34"/>
      <c r="GU65" s="33">
        <f t="shared" ref="GU65:GU66" si="810">GG65+GN65</f>
        <v>2</v>
      </c>
      <c r="GV65" s="33">
        <f t="shared" ref="GV65:GV66" si="811">GH65+GO65</f>
        <v>0</v>
      </c>
      <c r="GW65" s="33"/>
      <c r="GX65" s="24"/>
      <c r="GY65" s="34">
        <f t="shared" ref="GY65:GY66" si="812">GK65+GR65</f>
        <v>519982.4</v>
      </c>
      <c r="GZ65" s="34"/>
      <c r="HA65" s="34"/>
      <c r="HB65" s="33">
        <f>ROUND($I$65/12,0)</f>
        <v>2</v>
      </c>
      <c r="HC65" s="33">
        <f>ROUND(HB65*($J$65/$I$65),0)</f>
        <v>0</v>
      </c>
      <c r="HD65" s="33"/>
      <c r="HE65" s="24"/>
      <c r="HF65" s="34">
        <f>ROUND(HB65*$H$65,2)</f>
        <v>519982.4</v>
      </c>
      <c r="HG65" s="34"/>
      <c r="HH65" s="34"/>
      <c r="HI65" s="33"/>
      <c r="HJ65" s="33">
        <f>ROUND(HI65*($N$65/$M$65),0)</f>
        <v>0</v>
      </c>
      <c r="HK65" s="33"/>
      <c r="HL65" s="24"/>
      <c r="HM65" s="34">
        <f>ROUND(HI65*$H$65,2)</f>
        <v>0</v>
      </c>
      <c r="HN65" s="34"/>
      <c r="HO65" s="34"/>
      <c r="HP65" s="33">
        <f t="shared" ref="HP65:HP66" si="813">HB65+HI65</f>
        <v>2</v>
      </c>
      <c r="HQ65" s="33">
        <f t="shared" ref="HQ65:HQ66" si="814">HC65+HJ65</f>
        <v>0</v>
      </c>
      <c r="HR65" s="33"/>
      <c r="HS65" s="24"/>
      <c r="HT65" s="34">
        <f t="shared" ref="HT65:HT66" si="815">HF65+HM65</f>
        <v>519982.4</v>
      </c>
      <c r="HU65" s="34"/>
      <c r="HV65" s="34"/>
      <c r="HW65" s="33">
        <f>ROUND($I$65/12,0)</f>
        <v>2</v>
      </c>
      <c r="HX65" s="33">
        <f>ROUND(HW65*($J$65/$I$65),0)</f>
        <v>0</v>
      </c>
      <c r="HY65" s="33"/>
      <c r="HZ65" s="24"/>
      <c r="IA65" s="34">
        <f>ROUND(HW65*$H$65,2)</f>
        <v>519982.4</v>
      </c>
      <c r="IB65" s="34"/>
      <c r="IC65" s="34"/>
      <c r="ID65" s="33"/>
      <c r="IE65" s="33">
        <f>ROUND(ID65*($N$65/$M$65),0)</f>
        <v>0</v>
      </c>
      <c r="IF65" s="33"/>
      <c r="IG65" s="24"/>
      <c r="IH65" s="34">
        <f>ROUND(ID65*$H$65,2)</f>
        <v>0</v>
      </c>
      <c r="II65" s="34"/>
      <c r="IJ65" s="34"/>
      <c r="IK65" s="33">
        <f t="shared" ref="IK65:IK66" si="816">HW65+ID65</f>
        <v>2</v>
      </c>
      <c r="IL65" s="33">
        <f t="shared" ref="IL65:IL66" si="817">HX65+IE65</f>
        <v>0</v>
      </c>
      <c r="IM65" s="33"/>
      <c r="IN65" s="24"/>
      <c r="IO65" s="34">
        <f t="shared" ref="IO65:IO66" si="818">IA65+IH65</f>
        <v>519982.4</v>
      </c>
      <c r="IP65" s="34"/>
      <c r="IQ65" s="34"/>
      <c r="IR65" s="33"/>
      <c r="IS65" s="33">
        <f>ROUND(IR65*($J$65/$I$65),0)</f>
        <v>0</v>
      </c>
      <c r="IT65" s="33"/>
      <c r="IU65" s="24"/>
      <c r="IV65" s="34">
        <f>ROUND(IR65*$H$65,2)</f>
        <v>0</v>
      </c>
      <c r="IW65" s="34"/>
      <c r="IX65" s="34"/>
      <c r="IY65" s="33"/>
      <c r="IZ65" s="33">
        <f>ROUND(IY65*($N$65/$M$65),0)</f>
        <v>0</v>
      </c>
      <c r="JA65" s="33"/>
      <c r="JB65" s="24"/>
      <c r="JC65" s="34">
        <f>ROUND(IY65*$H$65,2)</f>
        <v>0</v>
      </c>
      <c r="JD65" s="33">
        <f t="shared" ref="JD65:JD66" si="819">IR65+IY65</f>
        <v>0</v>
      </c>
      <c r="JE65" s="33">
        <f t="shared" ref="JE65:JE66" si="820">IS65+IZ65</f>
        <v>0</v>
      </c>
      <c r="JF65" s="33"/>
      <c r="JG65" s="24"/>
      <c r="JH65" s="34">
        <f t="shared" ref="JH65:JH66" si="821">IV65+JC65</f>
        <v>0</v>
      </c>
      <c r="JI65" s="33">
        <f>U65+AP65+BK65+CF65+DA65+DV65+EQ65+FL65+GG65+HB65+HW65+IR65</f>
        <v>22</v>
      </c>
      <c r="JJ65" s="33">
        <f>V65+AQ65+BL65+CG65+DB65+DW65+ER65+FM65+GH65+HC65+HX65+IS65</f>
        <v>0</v>
      </c>
      <c r="JK65" s="33"/>
      <c r="JL65" s="34">
        <f>Y65+AT65+BO65+CJ65+DE65+DZ65+EU65+FP65+GK65+HF65+IA65+IV65</f>
        <v>5719806.4000000004</v>
      </c>
      <c r="JM65" s="33">
        <f t="shared" ref="JM65:JM66" si="822">AB65+AW65+BR65+CM65+DH65+EC65+EX65+FS65+GN65+HI65+ID65+IY65</f>
        <v>8</v>
      </c>
      <c r="JN65" s="33">
        <f t="shared" ref="JN65:JN66" si="823">AC65+AX65+BS65+CN65+DI65+ED65+EY65+FT65+GO65+HJ65+IE65+IZ65</f>
        <v>0</v>
      </c>
      <c r="JO65" s="33"/>
      <c r="JP65" s="34">
        <f t="shared" ref="JP65:JP66" si="824">AF65+BA65+BV65+CQ65+DL65+EG65+FB65+FW65+GR65+HM65+IH65+JC65</f>
        <v>2079929.5999999999</v>
      </c>
      <c r="JQ65" s="33">
        <f t="shared" ref="JQ65:JQ66" si="825">JI65+JM65</f>
        <v>30</v>
      </c>
      <c r="JR65" s="33">
        <f t="shared" ref="JR65:JR66" si="826">JJ65+JN65</f>
        <v>0</v>
      </c>
      <c r="JS65" s="24"/>
      <c r="JT65" s="34">
        <f t="shared" ref="JT65:JT66" si="827">JL65+JP65</f>
        <v>7799736</v>
      </c>
      <c r="JV65" s="73">
        <f t="shared" si="489"/>
        <v>0</v>
      </c>
      <c r="JW65" s="73">
        <f t="shared" si="490"/>
        <v>0</v>
      </c>
      <c r="JX65" s="73">
        <f t="shared" si="491"/>
        <v>0</v>
      </c>
      <c r="JY65" s="80">
        <f t="shared" si="492"/>
        <v>0</v>
      </c>
      <c r="JZ65" s="73">
        <f t="shared" si="493"/>
        <v>0</v>
      </c>
      <c r="KA65" s="73">
        <f t="shared" si="494"/>
        <v>0</v>
      </c>
      <c r="KB65" s="73">
        <f t="shared" si="495"/>
        <v>0</v>
      </c>
      <c r="KC65" s="73">
        <f t="shared" si="496"/>
        <v>0</v>
      </c>
      <c r="KD65" s="73">
        <f t="shared" si="497"/>
        <v>0</v>
      </c>
      <c r="KE65" s="73">
        <f t="shared" si="498"/>
        <v>0</v>
      </c>
      <c r="KF65" s="73">
        <f t="shared" si="499"/>
        <v>0</v>
      </c>
      <c r="KG65" s="73">
        <f t="shared" si="500"/>
        <v>0</v>
      </c>
    </row>
    <row r="66" spans="1:293" ht="20.25" hidden="1" customHeight="1">
      <c r="A66" s="24">
        <v>110017</v>
      </c>
      <c r="B66" s="24" t="s">
        <v>42</v>
      </c>
      <c r="C66" s="24">
        <v>19</v>
      </c>
      <c r="D66" s="24" t="s">
        <v>68</v>
      </c>
      <c r="E66" s="34" t="s">
        <v>63</v>
      </c>
      <c r="F66" s="46" t="s">
        <v>64</v>
      </c>
      <c r="G66" s="52" t="s">
        <v>72</v>
      </c>
      <c r="H66" s="34">
        <v>380198.56</v>
      </c>
      <c r="I66" s="86">
        <v>10</v>
      </c>
      <c r="J66" s="86"/>
      <c r="K66" s="87"/>
      <c r="L66" s="88">
        <f t="shared" si="788"/>
        <v>3801985.6</v>
      </c>
      <c r="M66" s="86">
        <v>2</v>
      </c>
      <c r="N66" s="33"/>
      <c r="O66" s="24"/>
      <c r="P66" s="34">
        <f>ROUND(H66*M66,2)</f>
        <v>760397.12</v>
      </c>
      <c r="Q66" s="33">
        <f>I66+M66</f>
        <v>12</v>
      </c>
      <c r="R66" s="33">
        <f>J66+N66</f>
        <v>0</v>
      </c>
      <c r="S66" s="24"/>
      <c r="T66" s="34">
        <f>L66+P66</f>
        <v>4562382.72</v>
      </c>
      <c r="U66" s="33">
        <f>ROUND($I$66/12,0)</f>
        <v>1</v>
      </c>
      <c r="V66" s="33">
        <f>ROUND(U66*($J$66/$I$66),0)</f>
        <v>0</v>
      </c>
      <c r="W66" s="33"/>
      <c r="X66" s="24"/>
      <c r="Y66" s="34">
        <f>ROUND(U66*$H$66,2)</f>
        <v>380198.56</v>
      </c>
      <c r="Z66" s="34"/>
      <c r="AA66" s="34"/>
      <c r="AB66" s="33">
        <v>1</v>
      </c>
      <c r="AC66" s="33">
        <f>ROUND(AB66*($N$66/$M$66),0)</f>
        <v>0</v>
      </c>
      <c r="AD66" s="33"/>
      <c r="AE66" s="24"/>
      <c r="AF66" s="34">
        <f>ROUND(AB66*$H$66,2)</f>
        <v>380198.56</v>
      </c>
      <c r="AG66" s="34"/>
      <c r="AH66" s="34"/>
      <c r="AI66" s="33">
        <f>U66+AB66</f>
        <v>2</v>
      </c>
      <c r="AJ66" s="33">
        <f>V66+AC66</f>
        <v>0</v>
      </c>
      <c r="AK66" s="33"/>
      <c r="AL66" s="24"/>
      <c r="AM66" s="34">
        <f>Y66+AF66</f>
        <v>760397.12</v>
      </c>
      <c r="AN66" s="34"/>
      <c r="AO66" s="34"/>
      <c r="AP66" s="33">
        <f>ROUND($I$66/12,0)</f>
        <v>1</v>
      </c>
      <c r="AQ66" s="33">
        <f>ROUND(AP66*($J$66/$I$66),0)</f>
        <v>0</v>
      </c>
      <c r="AR66" s="33"/>
      <c r="AS66" s="24"/>
      <c r="AT66" s="34">
        <f>ROUND(AP66*$H$66,2)</f>
        <v>380198.56</v>
      </c>
      <c r="AU66" s="34"/>
      <c r="AV66" s="34"/>
      <c r="AW66" s="33">
        <v>1</v>
      </c>
      <c r="AX66" s="33">
        <f>ROUND(AW66*($N$66/$M$66),0)</f>
        <v>0</v>
      </c>
      <c r="AY66" s="33"/>
      <c r="AZ66" s="24"/>
      <c r="BA66" s="34">
        <f>ROUND(AW66*$H$66,2)</f>
        <v>380198.56</v>
      </c>
      <c r="BB66" s="34"/>
      <c r="BC66" s="34"/>
      <c r="BD66" s="33">
        <f t="shared" si="789"/>
        <v>2</v>
      </c>
      <c r="BE66" s="33">
        <f t="shared" si="790"/>
        <v>0</v>
      </c>
      <c r="BF66" s="33"/>
      <c r="BG66" s="24"/>
      <c r="BH66" s="34">
        <f t="shared" si="791"/>
        <v>760397.12</v>
      </c>
      <c r="BI66" s="34"/>
      <c r="BJ66" s="34"/>
      <c r="BK66" s="33">
        <f>ROUND($I$66/12,0)</f>
        <v>1</v>
      </c>
      <c r="BL66" s="33">
        <f>ROUND(BK66*($J$66/$I$66),0)</f>
        <v>0</v>
      </c>
      <c r="BM66" s="33"/>
      <c r="BN66" s="24"/>
      <c r="BO66" s="34">
        <f>ROUND(BK66*$H$66,2)</f>
        <v>380198.56</v>
      </c>
      <c r="BP66" s="34"/>
      <c r="BQ66" s="34"/>
      <c r="BR66" s="33"/>
      <c r="BS66" s="33">
        <f>ROUND(BR66*($N$66/$M$66),0)</f>
        <v>0</v>
      </c>
      <c r="BT66" s="33"/>
      <c r="BU66" s="24"/>
      <c r="BV66" s="34">
        <f>ROUND(BR66*$H$66,2)</f>
        <v>0</v>
      </c>
      <c r="BW66" s="34"/>
      <c r="BX66" s="34"/>
      <c r="BY66" s="33">
        <f t="shared" si="792"/>
        <v>1</v>
      </c>
      <c r="BZ66" s="33">
        <f t="shared" si="793"/>
        <v>0</v>
      </c>
      <c r="CA66" s="33"/>
      <c r="CB66" s="24"/>
      <c r="CC66" s="34">
        <f t="shared" si="794"/>
        <v>380198.56</v>
      </c>
      <c r="CD66" s="34"/>
      <c r="CE66" s="34"/>
      <c r="CF66" s="33">
        <f>ROUND($I$66/12,0)</f>
        <v>1</v>
      </c>
      <c r="CG66" s="33">
        <f>ROUND(CF66*($J$66/$I$66),0)</f>
        <v>0</v>
      </c>
      <c r="CH66" s="33"/>
      <c r="CI66" s="24"/>
      <c r="CJ66" s="34">
        <f>ROUND(CF66*$H$66,2)</f>
        <v>380198.56</v>
      </c>
      <c r="CK66" s="34"/>
      <c r="CL66" s="34"/>
      <c r="CM66" s="33"/>
      <c r="CN66" s="33">
        <f>ROUND(CM66*($N$66/$M$66),0)</f>
        <v>0</v>
      </c>
      <c r="CO66" s="33"/>
      <c r="CP66" s="24"/>
      <c r="CQ66" s="34">
        <f>ROUND(CM66*$H$66,2)</f>
        <v>0</v>
      </c>
      <c r="CR66" s="34"/>
      <c r="CS66" s="34"/>
      <c r="CT66" s="33">
        <f t="shared" si="795"/>
        <v>1</v>
      </c>
      <c r="CU66" s="33">
        <f t="shared" si="796"/>
        <v>0</v>
      </c>
      <c r="CV66" s="33"/>
      <c r="CW66" s="24"/>
      <c r="CX66" s="34">
        <f t="shared" si="797"/>
        <v>380198.56</v>
      </c>
      <c r="CY66" s="34"/>
      <c r="CZ66" s="34"/>
      <c r="DA66" s="33">
        <f>ROUND($I$66/12,0)</f>
        <v>1</v>
      </c>
      <c r="DB66" s="33">
        <f>ROUND(DA66*($J$66/$I$66),0)</f>
        <v>0</v>
      </c>
      <c r="DC66" s="33"/>
      <c r="DD66" s="24"/>
      <c r="DE66" s="34">
        <f>ROUND(DA66*$H$66,2)</f>
        <v>380198.56</v>
      </c>
      <c r="DF66" s="34"/>
      <c r="DG66" s="34"/>
      <c r="DH66" s="33"/>
      <c r="DI66" s="33">
        <f>ROUND(DH66*($N$66/$M$66),0)</f>
        <v>0</v>
      </c>
      <c r="DJ66" s="33"/>
      <c r="DK66" s="24"/>
      <c r="DL66" s="34">
        <f>ROUND(DH66*$H$66,2)</f>
        <v>0</v>
      </c>
      <c r="DM66" s="34"/>
      <c r="DN66" s="34"/>
      <c r="DO66" s="33">
        <f t="shared" si="798"/>
        <v>1</v>
      </c>
      <c r="DP66" s="33">
        <f t="shared" si="799"/>
        <v>0</v>
      </c>
      <c r="DQ66" s="33"/>
      <c r="DR66" s="24"/>
      <c r="DS66" s="34">
        <f t="shared" si="800"/>
        <v>380198.56</v>
      </c>
      <c r="DT66" s="34"/>
      <c r="DU66" s="34"/>
      <c r="DV66" s="33">
        <f>ROUND($I$66/12,0)</f>
        <v>1</v>
      </c>
      <c r="DW66" s="33">
        <f>ROUND(DV66*($J$66/$I$66),0)</f>
        <v>0</v>
      </c>
      <c r="DX66" s="33"/>
      <c r="DY66" s="24"/>
      <c r="DZ66" s="34">
        <f>ROUND(DV66*$H$66,2)</f>
        <v>380198.56</v>
      </c>
      <c r="EA66" s="34"/>
      <c r="EB66" s="34"/>
      <c r="EC66" s="33"/>
      <c r="ED66" s="33">
        <f>ROUND(EC66*($N$66/$M$66),0)</f>
        <v>0</v>
      </c>
      <c r="EE66" s="33"/>
      <c r="EF66" s="24"/>
      <c r="EG66" s="34">
        <f>ROUND(EC66*$H$66,2)</f>
        <v>0</v>
      </c>
      <c r="EH66" s="34"/>
      <c r="EI66" s="34"/>
      <c r="EJ66" s="33">
        <f t="shared" si="801"/>
        <v>1</v>
      </c>
      <c r="EK66" s="33">
        <f t="shared" si="802"/>
        <v>0</v>
      </c>
      <c r="EL66" s="33"/>
      <c r="EM66" s="24"/>
      <c r="EN66" s="34">
        <f t="shared" si="803"/>
        <v>380198.56</v>
      </c>
      <c r="EO66" s="34"/>
      <c r="EP66" s="34"/>
      <c r="EQ66" s="33">
        <f>ROUND($I$66/12,0)</f>
        <v>1</v>
      </c>
      <c r="ER66" s="33">
        <f>ROUND(EQ66*($J$66/$I$66),0)</f>
        <v>0</v>
      </c>
      <c r="ES66" s="33"/>
      <c r="ET66" s="24"/>
      <c r="EU66" s="34">
        <f>ROUND(EQ66*$H$66,2)</f>
        <v>380198.56</v>
      </c>
      <c r="EV66" s="34"/>
      <c r="EW66" s="34"/>
      <c r="EX66" s="33"/>
      <c r="EY66" s="33">
        <f>ROUND(EX66*($N$66/$M$66),0)</f>
        <v>0</v>
      </c>
      <c r="EZ66" s="33"/>
      <c r="FA66" s="24"/>
      <c r="FB66" s="34">
        <f>ROUND(EX66*$H$66,2)</f>
        <v>0</v>
      </c>
      <c r="FC66" s="34"/>
      <c r="FD66" s="34"/>
      <c r="FE66" s="33">
        <f t="shared" si="804"/>
        <v>1</v>
      </c>
      <c r="FF66" s="33">
        <f t="shared" si="805"/>
        <v>0</v>
      </c>
      <c r="FG66" s="33"/>
      <c r="FH66" s="24"/>
      <c r="FI66" s="34">
        <f t="shared" si="806"/>
        <v>380198.56</v>
      </c>
      <c r="FJ66" s="34"/>
      <c r="FK66" s="34"/>
      <c r="FL66" s="33">
        <f>ROUND($I$66/12,0)</f>
        <v>1</v>
      </c>
      <c r="FM66" s="33">
        <f>ROUND(FL66*($J$66/$I$66),0)</f>
        <v>0</v>
      </c>
      <c r="FN66" s="33"/>
      <c r="FO66" s="24"/>
      <c r="FP66" s="34">
        <f>ROUND(FL66*$H$66,2)</f>
        <v>380198.56</v>
      </c>
      <c r="FQ66" s="34"/>
      <c r="FR66" s="34"/>
      <c r="FS66" s="33"/>
      <c r="FT66" s="33">
        <f>ROUND(FS66*($N$66/$M$66),0)</f>
        <v>0</v>
      </c>
      <c r="FU66" s="33"/>
      <c r="FV66" s="24"/>
      <c r="FW66" s="34">
        <f>ROUND(FS66*$H$66,2)</f>
        <v>0</v>
      </c>
      <c r="FX66" s="34"/>
      <c r="FY66" s="34"/>
      <c r="FZ66" s="33">
        <f t="shared" si="807"/>
        <v>1</v>
      </c>
      <c r="GA66" s="33">
        <f t="shared" si="808"/>
        <v>0</v>
      </c>
      <c r="GB66" s="33"/>
      <c r="GC66" s="24"/>
      <c r="GD66" s="34">
        <f t="shared" si="809"/>
        <v>380198.56</v>
      </c>
      <c r="GE66" s="34"/>
      <c r="GF66" s="34"/>
      <c r="GG66" s="33">
        <f>ROUND($I$66/12,0)</f>
        <v>1</v>
      </c>
      <c r="GH66" s="33">
        <f>ROUND(GG66*($J$66/$I$66),0)</f>
        <v>0</v>
      </c>
      <c r="GI66" s="33"/>
      <c r="GJ66" s="24"/>
      <c r="GK66" s="34">
        <f>ROUND(GG66*$H$66,2)</f>
        <v>380198.56</v>
      </c>
      <c r="GL66" s="34"/>
      <c r="GM66" s="34"/>
      <c r="GN66" s="33"/>
      <c r="GO66" s="33">
        <f>ROUND(GN66*($N$66/$M$66),0)</f>
        <v>0</v>
      </c>
      <c r="GP66" s="33"/>
      <c r="GQ66" s="24"/>
      <c r="GR66" s="34">
        <f>ROUND(GN66*$H$66,2)</f>
        <v>0</v>
      </c>
      <c r="GS66" s="34"/>
      <c r="GT66" s="34"/>
      <c r="GU66" s="33">
        <f t="shared" si="810"/>
        <v>1</v>
      </c>
      <c r="GV66" s="33">
        <f t="shared" si="811"/>
        <v>0</v>
      </c>
      <c r="GW66" s="33"/>
      <c r="GX66" s="24"/>
      <c r="GY66" s="34">
        <f t="shared" si="812"/>
        <v>380198.56</v>
      </c>
      <c r="GZ66" s="34"/>
      <c r="HA66" s="34"/>
      <c r="HB66" s="33">
        <f>ROUND($I$66/12,0)</f>
        <v>1</v>
      </c>
      <c r="HC66" s="33">
        <f>ROUND(HB66*($J$66/$I$66),0)</f>
        <v>0</v>
      </c>
      <c r="HD66" s="33"/>
      <c r="HE66" s="24"/>
      <c r="HF66" s="34">
        <f>ROUND(HB66*$H$66,2)</f>
        <v>380198.56</v>
      </c>
      <c r="HG66" s="34"/>
      <c r="HH66" s="34"/>
      <c r="HI66" s="33"/>
      <c r="HJ66" s="33">
        <f>ROUND(HI66*($N$66/$M$66),0)</f>
        <v>0</v>
      </c>
      <c r="HK66" s="33"/>
      <c r="HL66" s="24"/>
      <c r="HM66" s="34">
        <f>ROUND(HI66*$H$66,2)</f>
        <v>0</v>
      </c>
      <c r="HN66" s="34"/>
      <c r="HO66" s="34"/>
      <c r="HP66" s="33">
        <f t="shared" si="813"/>
        <v>1</v>
      </c>
      <c r="HQ66" s="33">
        <f t="shared" si="814"/>
        <v>0</v>
      </c>
      <c r="HR66" s="33"/>
      <c r="HS66" s="24"/>
      <c r="HT66" s="34">
        <f t="shared" si="815"/>
        <v>380198.56</v>
      </c>
      <c r="HU66" s="34"/>
      <c r="HV66" s="34"/>
      <c r="HW66" s="33"/>
      <c r="HX66" s="33">
        <f>ROUND(HW66*($J$66/$I$66),0)</f>
        <v>0</v>
      </c>
      <c r="HY66" s="33"/>
      <c r="HZ66" s="24"/>
      <c r="IA66" s="34">
        <f>ROUND(HW66*$H$66,2)</f>
        <v>0</v>
      </c>
      <c r="IB66" s="34"/>
      <c r="IC66" s="34"/>
      <c r="ID66" s="33"/>
      <c r="IE66" s="33">
        <f>ROUND(ID66*($N$66/$M$66),0)</f>
        <v>0</v>
      </c>
      <c r="IF66" s="33"/>
      <c r="IG66" s="24"/>
      <c r="IH66" s="34">
        <f>ROUND(ID66*$H$66,2)</f>
        <v>0</v>
      </c>
      <c r="II66" s="34"/>
      <c r="IJ66" s="34"/>
      <c r="IK66" s="33">
        <f t="shared" si="816"/>
        <v>0</v>
      </c>
      <c r="IL66" s="33">
        <f t="shared" si="817"/>
        <v>0</v>
      </c>
      <c r="IM66" s="33"/>
      <c r="IN66" s="24"/>
      <c r="IO66" s="34">
        <f t="shared" si="818"/>
        <v>0</v>
      </c>
      <c r="IP66" s="34"/>
      <c r="IQ66" s="34"/>
      <c r="IR66" s="33"/>
      <c r="IS66" s="33">
        <f>ROUND(IR66*($J$66/$I$66),0)</f>
        <v>0</v>
      </c>
      <c r="IT66" s="33"/>
      <c r="IU66" s="24"/>
      <c r="IV66" s="34">
        <f>ROUND(IR66*$H$66,2)</f>
        <v>0</v>
      </c>
      <c r="IW66" s="34"/>
      <c r="IX66" s="34"/>
      <c r="IY66" s="33"/>
      <c r="IZ66" s="33">
        <f>ROUND(IY66*($N$66/$M$66),0)</f>
        <v>0</v>
      </c>
      <c r="JA66" s="33"/>
      <c r="JB66" s="24"/>
      <c r="JC66" s="34">
        <f>ROUND(IY66*$H$66,2)</f>
        <v>0</v>
      </c>
      <c r="JD66" s="33">
        <f t="shared" si="819"/>
        <v>0</v>
      </c>
      <c r="JE66" s="33">
        <f t="shared" si="820"/>
        <v>0</v>
      </c>
      <c r="JF66" s="33"/>
      <c r="JG66" s="24"/>
      <c r="JH66" s="34">
        <f t="shared" si="821"/>
        <v>0</v>
      </c>
      <c r="JI66" s="33">
        <f>U66+AP66+BK66+CF66+DA66+DV66+EQ66+FL66+GG66+HB66+HW66+IR66</f>
        <v>10</v>
      </c>
      <c r="JJ66" s="33">
        <f>V66+AQ66+BL66+CG66+DB66+DW66+ER66+FM66+GH66+HC66+HX66+IS66</f>
        <v>0</v>
      </c>
      <c r="JK66" s="33"/>
      <c r="JL66" s="34">
        <f>Y66+AT66+BO66+CJ66+DE66+DZ66+EU66+FP66+GK66+HF66+IA66+IV66</f>
        <v>3801985.6</v>
      </c>
      <c r="JM66" s="33">
        <f t="shared" si="822"/>
        <v>2</v>
      </c>
      <c r="JN66" s="33">
        <f t="shared" si="823"/>
        <v>0</v>
      </c>
      <c r="JO66" s="33"/>
      <c r="JP66" s="34">
        <f t="shared" si="824"/>
        <v>760397.12</v>
      </c>
      <c r="JQ66" s="33">
        <f t="shared" si="825"/>
        <v>12</v>
      </c>
      <c r="JR66" s="33">
        <f t="shared" si="826"/>
        <v>0</v>
      </c>
      <c r="JS66" s="24"/>
      <c r="JT66" s="34">
        <f t="shared" si="827"/>
        <v>4562382.72</v>
      </c>
      <c r="JV66" s="73">
        <f t="shared" si="489"/>
        <v>0</v>
      </c>
      <c r="JW66" s="73">
        <f t="shared" si="490"/>
        <v>0</v>
      </c>
      <c r="JX66" s="73">
        <f t="shared" si="491"/>
        <v>0</v>
      </c>
      <c r="JY66" s="80">
        <f t="shared" si="492"/>
        <v>0</v>
      </c>
      <c r="JZ66" s="73">
        <f t="shared" si="493"/>
        <v>0</v>
      </c>
      <c r="KA66" s="73">
        <f t="shared" si="494"/>
        <v>0</v>
      </c>
      <c r="KB66" s="73">
        <f t="shared" si="495"/>
        <v>0</v>
      </c>
      <c r="KC66" s="73">
        <f t="shared" si="496"/>
        <v>0</v>
      </c>
      <c r="KD66" s="73">
        <f t="shared" si="497"/>
        <v>0</v>
      </c>
      <c r="KE66" s="73">
        <f t="shared" si="498"/>
        <v>0</v>
      </c>
      <c r="KF66" s="73">
        <f t="shared" si="499"/>
        <v>0</v>
      </c>
      <c r="KG66" s="73">
        <f t="shared" si="500"/>
        <v>0</v>
      </c>
    </row>
    <row r="67" spans="1:293" s="22" customFormat="1" ht="20.25" hidden="1" customHeight="1">
      <c r="A67" s="25">
        <v>110017</v>
      </c>
      <c r="B67" s="25" t="s">
        <v>42</v>
      </c>
      <c r="C67" s="25"/>
      <c r="D67" s="25"/>
      <c r="E67" s="37" t="s">
        <v>60</v>
      </c>
      <c r="F67" s="47"/>
      <c r="G67" s="53"/>
      <c r="H67" s="37"/>
      <c r="I67" s="89">
        <f>SUM(I68:I69)</f>
        <v>52</v>
      </c>
      <c r="J67" s="89">
        <f>SUM(J68:J69)</f>
        <v>0</v>
      </c>
      <c r="K67" s="90"/>
      <c r="L67" s="91">
        <f>SUM(L68:L69)</f>
        <v>9283019.4400000013</v>
      </c>
      <c r="M67" s="89">
        <f>SUM(M68:M69)</f>
        <v>18</v>
      </c>
      <c r="N67" s="36">
        <f>SUM(N68:N69)</f>
        <v>0</v>
      </c>
      <c r="O67" s="25"/>
      <c r="P67" s="37">
        <f>SUM(P68:P69)</f>
        <v>3142040.96</v>
      </c>
      <c r="Q67" s="36">
        <f>SUM(Q68:Q69)</f>
        <v>70</v>
      </c>
      <c r="R67" s="36">
        <f>SUM(R68:R69)</f>
        <v>0</v>
      </c>
      <c r="S67" s="25"/>
      <c r="T67" s="37">
        <f>SUM(T68:T69)</f>
        <v>12425060.4</v>
      </c>
      <c r="U67" s="36">
        <f>SUM(U68:U69)</f>
        <v>5</v>
      </c>
      <c r="V67" s="36">
        <f>SUM(V68:V69)</f>
        <v>0</v>
      </c>
      <c r="W67" s="36"/>
      <c r="X67" s="25"/>
      <c r="Y67" s="37">
        <f>SUM(Y68:Y69)</f>
        <v>876909.39999999991</v>
      </c>
      <c r="Z67" s="37"/>
      <c r="AA67" s="37"/>
      <c r="AB67" s="36">
        <f>SUM(AB68:AB69)</f>
        <v>2</v>
      </c>
      <c r="AC67" s="36">
        <f>SUM(AC68:AC69)</f>
        <v>0</v>
      </c>
      <c r="AD67" s="36"/>
      <c r="AE67" s="25"/>
      <c r="AF67" s="37">
        <f>SUM(AF68:AF69)</f>
        <v>365596.64</v>
      </c>
      <c r="AG67" s="37"/>
      <c r="AH67" s="37"/>
      <c r="AI67" s="36">
        <f>SUM(AI68:AI69)</f>
        <v>7</v>
      </c>
      <c r="AJ67" s="36">
        <f>SUM(AJ68:AJ69)</f>
        <v>0</v>
      </c>
      <c r="AK67" s="36"/>
      <c r="AL67" s="25"/>
      <c r="AM67" s="37">
        <f>SUM(AM68:AM69)</f>
        <v>1242506.04</v>
      </c>
      <c r="AN67" s="37"/>
      <c r="AO67" s="37"/>
      <c r="AP67" s="36">
        <f>SUM(AP68:AP69)</f>
        <v>5</v>
      </c>
      <c r="AQ67" s="36">
        <f>SUM(AQ68:AQ69)</f>
        <v>0</v>
      </c>
      <c r="AR67" s="36"/>
      <c r="AS67" s="25"/>
      <c r="AT67" s="37">
        <f>SUM(AT68:AT69)</f>
        <v>876909.39999999991</v>
      </c>
      <c r="AU67" s="37"/>
      <c r="AV67" s="37"/>
      <c r="AW67" s="36">
        <f>SUM(AW68:AW69)</f>
        <v>2</v>
      </c>
      <c r="AX67" s="36">
        <f>SUM(AX68:AX69)</f>
        <v>0</v>
      </c>
      <c r="AY67" s="36"/>
      <c r="AZ67" s="25"/>
      <c r="BA67" s="37">
        <f>SUM(BA68:BA69)</f>
        <v>365596.64</v>
      </c>
      <c r="BB67" s="37"/>
      <c r="BC67" s="37"/>
      <c r="BD67" s="36">
        <f>SUM(BD68:BD69)</f>
        <v>7</v>
      </c>
      <c r="BE67" s="36">
        <f>SUM(BE68:BE69)</f>
        <v>0</v>
      </c>
      <c r="BF67" s="36"/>
      <c r="BG67" s="25"/>
      <c r="BH67" s="37">
        <f>SUM(BH68:BH69)</f>
        <v>1242506.04</v>
      </c>
      <c r="BI67" s="37"/>
      <c r="BJ67" s="37"/>
      <c r="BK67" s="36">
        <f>SUM(BK68:BK69)</f>
        <v>5</v>
      </c>
      <c r="BL67" s="36">
        <f>SUM(BL68:BL69)</f>
        <v>0</v>
      </c>
      <c r="BM67" s="36"/>
      <c r="BN67" s="25"/>
      <c r="BO67" s="37">
        <f>SUM(BO68:BO69)</f>
        <v>876909.39999999991</v>
      </c>
      <c r="BP67" s="37"/>
      <c r="BQ67" s="37"/>
      <c r="BR67" s="36">
        <f>SUM(BR68:BR69)</f>
        <v>2</v>
      </c>
      <c r="BS67" s="36">
        <f>SUM(BS68:BS69)</f>
        <v>0</v>
      </c>
      <c r="BT67" s="36"/>
      <c r="BU67" s="25"/>
      <c r="BV67" s="37">
        <f>SUM(BV68:BV69)</f>
        <v>365596.64</v>
      </c>
      <c r="BW67" s="37"/>
      <c r="BX67" s="37"/>
      <c r="BY67" s="36">
        <f>SUM(BY68:BY69)</f>
        <v>7</v>
      </c>
      <c r="BZ67" s="36">
        <f>SUM(BZ68:BZ69)</f>
        <v>0</v>
      </c>
      <c r="CA67" s="36"/>
      <c r="CB67" s="25"/>
      <c r="CC67" s="37">
        <f>SUM(CC68:CC69)</f>
        <v>1242506.04</v>
      </c>
      <c r="CD67" s="37"/>
      <c r="CE67" s="37"/>
      <c r="CF67" s="36">
        <f>SUM(CF68:CF69)</f>
        <v>5</v>
      </c>
      <c r="CG67" s="36">
        <f>SUM(CG68:CG69)</f>
        <v>0</v>
      </c>
      <c r="CH67" s="36"/>
      <c r="CI67" s="25"/>
      <c r="CJ67" s="37">
        <f>SUM(CJ68:CJ69)</f>
        <v>876909.39999999991</v>
      </c>
      <c r="CK67" s="37"/>
      <c r="CL67" s="37"/>
      <c r="CM67" s="36">
        <f>SUM(CM68:CM69)</f>
        <v>2</v>
      </c>
      <c r="CN67" s="36">
        <f>SUM(CN68:CN69)</f>
        <v>0</v>
      </c>
      <c r="CO67" s="36"/>
      <c r="CP67" s="25"/>
      <c r="CQ67" s="37">
        <f>SUM(CQ68:CQ69)</f>
        <v>365596.64</v>
      </c>
      <c r="CR67" s="37"/>
      <c r="CS67" s="37"/>
      <c r="CT67" s="36">
        <f>SUM(CT68:CT69)</f>
        <v>7</v>
      </c>
      <c r="CU67" s="36">
        <f>SUM(CU68:CU69)</f>
        <v>0</v>
      </c>
      <c r="CV67" s="36"/>
      <c r="CW67" s="25"/>
      <c r="CX67" s="37">
        <f>SUM(CX68:CX69)</f>
        <v>1242506.04</v>
      </c>
      <c r="CY67" s="37"/>
      <c r="CZ67" s="37"/>
      <c r="DA67" s="36">
        <f>SUM(DA68:DA69)</f>
        <v>5</v>
      </c>
      <c r="DB67" s="36">
        <f>SUM(DB68:DB69)</f>
        <v>0</v>
      </c>
      <c r="DC67" s="36"/>
      <c r="DD67" s="25"/>
      <c r="DE67" s="37">
        <f>SUM(DE68:DE69)</f>
        <v>876909.39999999991</v>
      </c>
      <c r="DF67" s="37"/>
      <c r="DG67" s="37"/>
      <c r="DH67" s="36">
        <f>SUM(DH68:DH69)</f>
        <v>2</v>
      </c>
      <c r="DI67" s="36">
        <f>SUM(DI68:DI69)</f>
        <v>0</v>
      </c>
      <c r="DJ67" s="36"/>
      <c r="DK67" s="25"/>
      <c r="DL67" s="37">
        <f>SUM(DL68:DL69)</f>
        <v>365596.64</v>
      </c>
      <c r="DM67" s="37"/>
      <c r="DN67" s="37"/>
      <c r="DO67" s="36">
        <f>SUM(DO68:DO69)</f>
        <v>7</v>
      </c>
      <c r="DP67" s="36">
        <f>SUM(DP68:DP69)</f>
        <v>0</v>
      </c>
      <c r="DQ67" s="36"/>
      <c r="DR67" s="25"/>
      <c r="DS67" s="37">
        <f>SUM(DS68:DS69)</f>
        <v>1242506.04</v>
      </c>
      <c r="DT67" s="37"/>
      <c r="DU67" s="37"/>
      <c r="DV67" s="36">
        <f>SUM(DV68:DV69)</f>
        <v>4</v>
      </c>
      <c r="DW67" s="36">
        <f>SUM(DW68:DW69)</f>
        <v>0</v>
      </c>
      <c r="DX67" s="36"/>
      <c r="DY67" s="25"/>
      <c r="DZ67" s="37">
        <f>SUM(DZ68:DZ69)</f>
        <v>731193.28</v>
      </c>
      <c r="EA67" s="37"/>
      <c r="EB67" s="37"/>
      <c r="EC67" s="36">
        <f>SUM(EC68:EC69)</f>
        <v>2</v>
      </c>
      <c r="ED67" s="36">
        <f>SUM(ED68:ED69)</f>
        <v>0</v>
      </c>
      <c r="EE67" s="36"/>
      <c r="EF67" s="25"/>
      <c r="EG67" s="37">
        <f>SUM(EG68:EG69)</f>
        <v>365596.64</v>
      </c>
      <c r="EH67" s="37"/>
      <c r="EI67" s="37"/>
      <c r="EJ67" s="36">
        <f>SUM(EJ68:EJ69)</f>
        <v>6</v>
      </c>
      <c r="EK67" s="36">
        <f>SUM(EK68:EK69)</f>
        <v>0</v>
      </c>
      <c r="EL67" s="36"/>
      <c r="EM67" s="25"/>
      <c r="EN67" s="37">
        <f>SUM(EN68:EN69)</f>
        <v>1096789.92</v>
      </c>
      <c r="EO67" s="37"/>
      <c r="EP67" s="37"/>
      <c r="EQ67" s="36">
        <f>SUM(EQ68:EQ69)</f>
        <v>4</v>
      </c>
      <c r="ER67" s="36">
        <f>SUM(ER68:ER69)</f>
        <v>0</v>
      </c>
      <c r="ES67" s="36"/>
      <c r="ET67" s="25"/>
      <c r="EU67" s="37">
        <f>SUM(EU68:EU69)</f>
        <v>731193.28</v>
      </c>
      <c r="EV67" s="37"/>
      <c r="EW67" s="37"/>
      <c r="EX67" s="36">
        <f>SUM(EX68:EX69)</f>
        <v>2</v>
      </c>
      <c r="EY67" s="36">
        <f>SUM(EY68:EY69)</f>
        <v>0</v>
      </c>
      <c r="EZ67" s="36"/>
      <c r="FA67" s="25"/>
      <c r="FB67" s="37">
        <f>SUM(FB68:FB69)</f>
        <v>365596.64</v>
      </c>
      <c r="FC67" s="37"/>
      <c r="FD67" s="37"/>
      <c r="FE67" s="36">
        <f>SUM(FE68:FE69)</f>
        <v>6</v>
      </c>
      <c r="FF67" s="36">
        <f>SUM(FF68:FF69)</f>
        <v>0</v>
      </c>
      <c r="FG67" s="36"/>
      <c r="FH67" s="25"/>
      <c r="FI67" s="37">
        <f>SUM(FI68:FI69)</f>
        <v>1096789.92</v>
      </c>
      <c r="FJ67" s="37"/>
      <c r="FK67" s="37"/>
      <c r="FL67" s="36">
        <f>SUM(FL68:FL69)</f>
        <v>4</v>
      </c>
      <c r="FM67" s="36">
        <f>SUM(FM68:FM69)</f>
        <v>0</v>
      </c>
      <c r="FN67" s="36"/>
      <c r="FO67" s="25"/>
      <c r="FP67" s="37">
        <f>SUM(FP68:FP69)</f>
        <v>731193.28</v>
      </c>
      <c r="FQ67" s="37"/>
      <c r="FR67" s="37"/>
      <c r="FS67" s="36">
        <f>SUM(FS68:FS69)</f>
        <v>1</v>
      </c>
      <c r="FT67" s="36">
        <f>SUM(FT68:FT69)</f>
        <v>0</v>
      </c>
      <c r="FU67" s="36"/>
      <c r="FV67" s="25"/>
      <c r="FW67" s="37">
        <f>SUM(FW68:FW69)</f>
        <v>145716.12</v>
      </c>
      <c r="FX67" s="37"/>
      <c r="FY67" s="37"/>
      <c r="FZ67" s="36">
        <f>SUM(FZ68:FZ69)</f>
        <v>5</v>
      </c>
      <c r="GA67" s="36">
        <f>SUM(GA68:GA69)</f>
        <v>0</v>
      </c>
      <c r="GB67" s="36"/>
      <c r="GC67" s="25"/>
      <c r="GD67" s="37">
        <f>SUM(GD68:GD69)</f>
        <v>876909.39999999991</v>
      </c>
      <c r="GE67" s="37"/>
      <c r="GF67" s="37"/>
      <c r="GG67" s="36">
        <f>SUM(GG68:GG69)</f>
        <v>4</v>
      </c>
      <c r="GH67" s="36">
        <f>SUM(GH68:GH69)</f>
        <v>0</v>
      </c>
      <c r="GI67" s="36"/>
      <c r="GJ67" s="25"/>
      <c r="GK67" s="37">
        <f>SUM(GK68:GK69)</f>
        <v>731193.28</v>
      </c>
      <c r="GL67" s="37"/>
      <c r="GM67" s="37"/>
      <c r="GN67" s="36">
        <f>SUM(GN68:GN69)</f>
        <v>1</v>
      </c>
      <c r="GO67" s="36">
        <f>SUM(GO68:GO69)</f>
        <v>0</v>
      </c>
      <c r="GP67" s="36"/>
      <c r="GQ67" s="25"/>
      <c r="GR67" s="37">
        <f>SUM(GR68:GR69)</f>
        <v>145716.12</v>
      </c>
      <c r="GS67" s="37"/>
      <c r="GT67" s="37"/>
      <c r="GU67" s="36">
        <f>SUM(GU68:GU69)</f>
        <v>5</v>
      </c>
      <c r="GV67" s="36">
        <f>SUM(GV68:GV69)</f>
        <v>0</v>
      </c>
      <c r="GW67" s="36"/>
      <c r="GX67" s="25"/>
      <c r="GY67" s="37">
        <f>SUM(GY68:GY69)</f>
        <v>876909.39999999991</v>
      </c>
      <c r="GZ67" s="37"/>
      <c r="HA67" s="37"/>
      <c r="HB67" s="36">
        <f>SUM(HB68:HB69)</f>
        <v>4</v>
      </c>
      <c r="HC67" s="36">
        <f>SUM(HC68:HC69)</f>
        <v>0</v>
      </c>
      <c r="HD67" s="36"/>
      <c r="HE67" s="25"/>
      <c r="HF67" s="37">
        <f>SUM(HF68:HF69)</f>
        <v>731193.28</v>
      </c>
      <c r="HG67" s="37"/>
      <c r="HH67" s="37"/>
      <c r="HI67" s="36">
        <f>SUM(HI68:HI69)</f>
        <v>1</v>
      </c>
      <c r="HJ67" s="36">
        <f>SUM(HJ68:HJ69)</f>
        <v>0</v>
      </c>
      <c r="HK67" s="36"/>
      <c r="HL67" s="25"/>
      <c r="HM67" s="37">
        <f>SUM(HM68:HM69)</f>
        <v>145716.12</v>
      </c>
      <c r="HN67" s="37"/>
      <c r="HO67" s="37"/>
      <c r="HP67" s="36">
        <f>SUM(HP68:HP69)</f>
        <v>5</v>
      </c>
      <c r="HQ67" s="36">
        <f>SUM(HQ68:HQ69)</f>
        <v>0</v>
      </c>
      <c r="HR67" s="36"/>
      <c r="HS67" s="25"/>
      <c r="HT67" s="37">
        <f>SUM(HT68:HT69)</f>
        <v>876909.39999999991</v>
      </c>
      <c r="HU67" s="37"/>
      <c r="HV67" s="37"/>
      <c r="HW67" s="36">
        <f>SUM(HW68:HW69)</f>
        <v>4</v>
      </c>
      <c r="HX67" s="36">
        <f>SUM(HX68:HX69)</f>
        <v>0</v>
      </c>
      <c r="HY67" s="36"/>
      <c r="HZ67" s="25"/>
      <c r="IA67" s="37">
        <f>SUM(IA68:IA69)</f>
        <v>731193.28</v>
      </c>
      <c r="IB67" s="37"/>
      <c r="IC67" s="37"/>
      <c r="ID67" s="36">
        <f>SUM(ID68:ID69)</f>
        <v>1</v>
      </c>
      <c r="IE67" s="36">
        <f>SUM(IE68:IE69)</f>
        <v>0</v>
      </c>
      <c r="IF67" s="36"/>
      <c r="IG67" s="25"/>
      <c r="IH67" s="37">
        <f>SUM(IH68:IH69)</f>
        <v>145716.12</v>
      </c>
      <c r="II67" s="37"/>
      <c r="IJ67" s="37"/>
      <c r="IK67" s="36">
        <f>SUM(IK68:IK69)</f>
        <v>5</v>
      </c>
      <c r="IL67" s="36">
        <f>SUM(IL68:IL69)</f>
        <v>0</v>
      </c>
      <c r="IM67" s="36"/>
      <c r="IN67" s="25"/>
      <c r="IO67" s="37">
        <f>SUM(IO68:IO69)</f>
        <v>876909.39999999991</v>
      </c>
      <c r="IP67" s="37"/>
      <c r="IQ67" s="37"/>
      <c r="IR67" s="36">
        <f>SUM(IR68:IR69)</f>
        <v>3</v>
      </c>
      <c r="IS67" s="36">
        <f>SUM(IS68:IS69)</f>
        <v>0</v>
      </c>
      <c r="IT67" s="36"/>
      <c r="IU67" s="25"/>
      <c r="IV67" s="37">
        <f>SUM(IV68:IV69)</f>
        <v>511312.76</v>
      </c>
      <c r="IW67" s="37"/>
      <c r="IX67" s="37"/>
      <c r="IY67" s="36">
        <f>SUM(IY68:IY69)</f>
        <v>0</v>
      </c>
      <c r="IZ67" s="36">
        <f>SUM(IZ68:IZ69)</f>
        <v>0</v>
      </c>
      <c r="JA67" s="36"/>
      <c r="JB67" s="25"/>
      <c r="JC67" s="37">
        <f>SUM(JC68:JC69)</f>
        <v>0</v>
      </c>
      <c r="JD67" s="36">
        <f>SUM(JD68:JD69)</f>
        <v>3</v>
      </c>
      <c r="JE67" s="36">
        <f>SUM(JE68:JE69)</f>
        <v>0</v>
      </c>
      <c r="JF67" s="36"/>
      <c r="JG67" s="25"/>
      <c r="JH67" s="37">
        <f>SUM(JH68:JH69)</f>
        <v>511312.76</v>
      </c>
      <c r="JI67" s="36">
        <f>SUM(JI68:JI69)</f>
        <v>52</v>
      </c>
      <c r="JJ67" s="36">
        <f>SUM(JJ68:JJ69)</f>
        <v>0</v>
      </c>
      <c r="JK67" s="25"/>
      <c r="JL67" s="37">
        <f>SUM(JL68:JL69)</f>
        <v>9283019.4400000013</v>
      </c>
      <c r="JM67" s="36">
        <f>SUM(JM68:JM69)</f>
        <v>18</v>
      </c>
      <c r="JN67" s="36">
        <f>SUM(JN68:JN69)</f>
        <v>0</v>
      </c>
      <c r="JO67" s="25"/>
      <c r="JP67" s="37">
        <f>SUM(JP68:JP69)</f>
        <v>3142040.96</v>
      </c>
      <c r="JQ67" s="36">
        <f>SUM(JQ68:JQ69)</f>
        <v>70</v>
      </c>
      <c r="JR67" s="36">
        <f>SUM(JR68:JR69)</f>
        <v>0</v>
      </c>
      <c r="JS67" s="25"/>
      <c r="JT67" s="37">
        <f>SUM(JT68:JT69)</f>
        <v>12425060.4</v>
      </c>
      <c r="JV67" s="73">
        <f t="shared" si="489"/>
        <v>0</v>
      </c>
      <c r="JW67" s="73">
        <f t="shared" si="490"/>
        <v>0</v>
      </c>
      <c r="JX67" s="73">
        <f t="shared" si="491"/>
        <v>0</v>
      </c>
      <c r="JY67" s="80">
        <f t="shared" si="492"/>
        <v>0</v>
      </c>
      <c r="JZ67" s="73">
        <f t="shared" si="493"/>
        <v>0</v>
      </c>
      <c r="KA67" s="73">
        <f t="shared" si="494"/>
        <v>0</v>
      </c>
      <c r="KB67" s="73">
        <f t="shared" si="495"/>
        <v>0</v>
      </c>
      <c r="KC67" s="73">
        <f t="shared" si="496"/>
        <v>0</v>
      </c>
      <c r="KD67" s="73">
        <f t="shared" si="497"/>
        <v>0</v>
      </c>
      <c r="KE67" s="73">
        <f t="shared" si="498"/>
        <v>0</v>
      </c>
      <c r="KF67" s="73">
        <f t="shared" si="499"/>
        <v>0</v>
      </c>
      <c r="KG67" s="73">
        <f t="shared" si="500"/>
        <v>0</v>
      </c>
    </row>
    <row r="68" spans="1:293" ht="20.25" hidden="1" customHeight="1">
      <c r="A68" s="24">
        <v>110017</v>
      </c>
      <c r="B68" s="24" t="s">
        <v>42</v>
      </c>
      <c r="C68" s="24">
        <v>3</v>
      </c>
      <c r="D68" s="24" t="s">
        <v>66</v>
      </c>
      <c r="E68" s="34" t="s">
        <v>60</v>
      </c>
      <c r="F68" s="46" t="s">
        <v>61</v>
      </c>
      <c r="G68" s="52" t="s">
        <v>70</v>
      </c>
      <c r="H68" s="34">
        <v>145716.12</v>
      </c>
      <c r="I68" s="86">
        <v>29</v>
      </c>
      <c r="J68" s="86"/>
      <c r="K68" s="87"/>
      <c r="L68" s="88">
        <f t="shared" ref="L68:L69" si="828">ROUND(H68*I68,2)</f>
        <v>4225767.4800000004</v>
      </c>
      <c r="M68" s="86">
        <v>11</v>
      </c>
      <c r="N68" s="33"/>
      <c r="O68" s="24"/>
      <c r="P68" s="34">
        <f>ROUND(H68*M68,2)</f>
        <v>1602877.32</v>
      </c>
      <c r="Q68" s="33">
        <f>I68+M68</f>
        <v>40</v>
      </c>
      <c r="R68" s="33">
        <f>J68+N68</f>
        <v>0</v>
      </c>
      <c r="S68" s="24"/>
      <c r="T68" s="34">
        <f>L68+P68</f>
        <v>5828644.8000000007</v>
      </c>
      <c r="U68" s="33">
        <f>ROUND($I$68/12,0)+1</f>
        <v>3</v>
      </c>
      <c r="V68" s="33">
        <f>ROUND(U68*($J$68/$I$68),0)</f>
        <v>0</v>
      </c>
      <c r="W68" s="33"/>
      <c r="X68" s="24"/>
      <c r="Y68" s="34">
        <f>ROUND(U68*$H$68,2)</f>
        <v>437148.36</v>
      </c>
      <c r="Z68" s="34"/>
      <c r="AA68" s="34"/>
      <c r="AB68" s="33">
        <f>ROUND($M$68/12,0)</f>
        <v>1</v>
      </c>
      <c r="AC68" s="33">
        <f>ROUND(AB68*($N$68/$M$68),0)</f>
        <v>0</v>
      </c>
      <c r="AD68" s="33"/>
      <c r="AE68" s="24"/>
      <c r="AF68" s="34">
        <f>ROUND(AB68*$H$68,2)</f>
        <v>145716.12</v>
      </c>
      <c r="AG68" s="34"/>
      <c r="AH68" s="34"/>
      <c r="AI68" s="33">
        <f>U68+AB68</f>
        <v>4</v>
      </c>
      <c r="AJ68" s="33">
        <f>V68+AC68</f>
        <v>0</v>
      </c>
      <c r="AK68" s="33"/>
      <c r="AL68" s="24"/>
      <c r="AM68" s="34">
        <f>Y68+AF68</f>
        <v>582864.48</v>
      </c>
      <c r="AN68" s="34"/>
      <c r="AO68" s="34"/>
      <c r="AP68" s="33">
        <f>ROUND($I$68/12,0)+1</f>
        <v>3</v>
      </c>
      <c r="AQ68" s="33">
        <f>ROUND(AP68*($J$68/$I$68),0)</f>
        <v>0</v>
      </c>
      <c r="AR68" s="33"/>
      <c r="AS68" s="24"/>
      <c r="AT68" s="34">
        <f>ROUND(AP68*$H$68,2)</f>
        <v>437148.36</v>
      </c>
      <c r="AU68" s="34"/>
      <c r="AV68" s="34"/>
      <c r="AW68" s="33">
        <f>ROUND($M$68/12,0)</f>
        <v>1</v>
      </c>
      <c r="AX68" s="33">
        <f>ROUND(AW68*($N$68/$M$68),0)</f>
        <v>0</v>
      </c>
      <c r="AY68" s="33"/>
      <c r="AZ68" s="24"/>
      <c r="BA68" s="34">
        <f>ROUND(AW68*$H$68,2)</f>
        <v>145716.12</v>
      </c>
      <c r="BB68" s="34"/>
      <c r="BC68" s="34"/>
      <c r="BD68" s="33">
        <f t="shared" ref="BD68:BD69" si="829">AP68+AW68</f>
        <v>4</v>
      </c>
      <c r="BE68" s="33">
        <f t="shared" ref="BE68:BE69" si="830">AQ68+AX68</f>
        <v>0</v>
      </c>
      <c r="BF68" s="33"/>
      <c r="BG68" s="24"/>
      <c r="BH68" s="34">
        <f t="shared" ref="BH68:BH69" si="831">AT68+BA68</f>
        <v>582864.48</v>
      </c>
      <c r="BI68" s="34"/>
      <c r="BJ68" s="34"/>
      <c r="BK68" s="33">
        <f>ROUND($I$68/12,0)+1</f>
        <v>3</v>
      </c>
      <c r="BL68" s="33">
        <f>ROUND(BK68*($J$68/$I$68),0)</f>
        <v>0</v>
      </c>
      <c r="BM68" s="33"/>
      <c r="BN68" s="24"/>
      <c r="BO68" s="34">
        <f>ROUND(BK68*$H$68,2)</f>
        <v>437148.36</v>
      </c>
      <c r="BP68" s="34"/>
      <c r="BQ68" s="34"/>
      <c r="BR68" s="33">
        <f>ROUND($M$68/12,0)</f>
        <v>1</v>
      </c>
      <c r="BS68" s="33">
        <f>ROUND(BR68*($N$68/$M$68),0)</f>
        <v>0</v>
      </c>
      <c r="BT68" s="33"/>
      <c r="BU68" s="24"/>
      <c r="BV68" s="34">
        <f>ROUND(BR68*$H$68,2)</f>
        <v>145716.12</v>
      </c>
      <c r="BW68" s="34"/>
      <c r="BX68" s="34"/>
      <c r="BY68" s="33">
        <f t="shared" ref="BY68:BY69" si="832">BK68+BR68</f>
        <v>4</v>
      </c>
      <c r="BZ68" s="33">
        <f t="shared" ref="BZ68:BZ69" si="833">BL68+BS68</f>
        <v>0</v>
      </c>
      <c r="CA68" s="33"/>
      <c r="CB68" s="24"/>
      <c r="CC68" s="34">
        <f t="shared" ref="CC68:CC69" si="834">BO68+BV68</f>
        <v>582864.48</v>
      </c>
      <c r="CD68" s="34"/>
      <c r="CE68" s="34"/>
      <c r="CF68" s="33">
        <f>ROUND($I$68/12,0)+1</f>
        <v>3</v>
      </c>
      <c r="CG68" s="33">
        <f>ROUND(CF68*($J$68/$I$68),0)</f>
        <v>0</v>
      </c>
      <c r="CH68" s="33"/>
      <c r="CI68" s="24"/>
      <c r="CJ68" s="34">
        <f>ROUND(CF68*$H$68,2)</f>
        <v>437148.36</v>
      </c>
      <c r="CK68" s="34"/>
      <c r="CL68" s="34"/>
      <c r="CM68" s="33">
        <f>ROUND($M$68/12,0)</f>
        <v>1</v>
      </c>
      <c r="CN68" s="33">
        <f>ROUND(CM68*($N$68/$M$68),0)</f>
        <v>0</v>
      </c>
      <c r="CO68" s="33"/>
      <c r="CP68" s="24"/>
      <c r="CQ68" s="34">
        <f>ROUND(CM68*$H$68,2)</f>
        <v>145716.12</v>
      </c>
      <c r="CR68" s="34"/>
      <c r="CS68" s="34"/>
      <c r="CT68" s="33">
        <f t="shared" ref="CT68:CT69" si="835">CF68+CM68</f>
        <v>4</v>
      </c>
      <c r="CU68" s="33">
        <f t="shared" ref="CU68:CU69" si="836">CG68+CN68</f>
        <v>0</v>
      </c>
      <c r="CV68" s="33"/>
      <c r="CW68" s="24"/>
      <c r="CX68" s="34">
        <f t="shared" ref="CX68:CX69" si="837">CJ68+CQ68</f>
        <v>582864.48</v>
      </c>
      <c r="CY68" s="34"/>
      <c r="CZ68" s="34"/>
      <c r="DA68" s="33">
        <f>ROUND($I$68/12,0)+1</f>
        <v>3</v>
      </c>
      <c r="DB68" s="33">
        <f>ROUND(DA68*($J$68/$I$68),0)</f>
        <v>0</v>
      </c>
      <c r="DC68" s="33"/>
      <c r="DD68" s="24"/>
      <c r="DE68" s="34">
        <f>ROUND(DA68*$H$68,2)</f>
        <v>437148.36</v>
      </c>
      <c r="DF68" s="34"/>
      <c r="DG68" s="34"/>
      <c r="DH68" s="33">
        <f>ROUND($M$68/12,0)</f>
        <v>1</v>
      </c>
      <c r="DI68" s="33">
        <f>ROUND(DH68*($N$68/$M$68),0)</f>
        <v>0</v>
      </c>
      <c r="DJ68" s="33"/>
      <c r="DK68" s="24"/>
      <c r="DL68" s="34">
        <f>ROUND(DH68*$H$68,2)</f>
        <v>145716.12</v>
      </c>
      <c r="DM68" s="34"/>
      <c r="DN68" s="34"/>
      <c r="DO68" s="33">
        <f t="shared" ref="DO68:DO69" si="838">DA68+DH68</f>
        <v>4</v>
      </c>
      <c r="DP68" s="33">
        <f t="shared" ref="DP68:DP69" si="839">DB68+DI68</f>
        <v>0</v>
      </c>
      <c r="DQ68" s="33"/>
      <c r="DR68" s="24"/>
      <c r="DS68" s="34">
        <f t="shared" ref="DS68:DS69" si="840">DE68+DL68</f>
        <v>582864.48</v>
      </c>
      <c r="DT68" s="34"/>
      <c r="DU68" s="34"/>
      <c r="DV68" s="33">
        <f>ROUND($I$68/12,0)</f>
        <v>2</v>
      </c>
      <c r="DW68" s="33">
        <f>ROUND(DV68*($J$68/$I$68),0)</f>
        <v>0</v>
      </c>
      <c r="DX68" s="33"/>
      <c r="DY68" s="24"/>
      <c r="DZ68" s="34">
        <f>ROUND(DV68*$H$68,2)</f>
        <v>291432.24</v>
      </c>
      <c r="EA68" s="34"/>
      <c r="EB68" s="34"/>
      <c r="EC68" s="33">
        <f>ROUND($M$68/12,0)</f>
        <v>1</v>
      </c>
      <c r="ED68" s="33">
        <f>ROUND(EC68*($N$68/$M$68),0)</f>
        <v>0</v>
      </c>
      <c r="EE68" s="33"/>
      <c r="EF68" s="24"/>
      <c r="EG68" s="34">
        <f>ROUND(EC68*$H$68,2)</f>
        <v>145716.12</v>
      </c>
      <c r="EH68" s="34"/>
      <c r="EI68" s="34"/>
      <c r="EJ68" s="33">
        <f t="shared" ref="EJ68:EJ69" si="841">DV68+EC68</f>
        <v>3</v>
      </c>
      <c r="EK68" s="33">
        <f t="shared" ref="EK68:EK69" si="842">DW68+ED68</f>
        <v>0</v>
      </c>
      <c r="EL68" s="33"/>
      <c r="EM68" s="24"/>
      <c r="EN68" s="34">
        <f t="shared" ref="EN68:EN69" si="843">DZ68+EG68</f>
        <v>437148.36</v>
      </c>
      <c r="EO68" s="34"/>
      <c r="EP68" s="34"/>
      <c r="EQ68" s="33">
        <f>ROUND($I$68/12,0)</f>
        <v>2</v>
      </c>
      <c r="ER68" s="33">
        <f>ROUND(EQ68*($J$68/$I$68),0)</f>
        <v>0</v>
      </c>
      <c r="ES68" s="33"/>
      <c r="ET68" s="24"/>
      <c r="EU68" s="34">
        <f>ROUND(EQ68*$H$68,2)</f>
        <v>291432.24</v>
      </c>
      <c r="EV68" s="34"/>
      <c r="EW68" s="34"/>
      <c r="EX68" s="33">
        <f>ROUND($M$68/12,0)</f>
        <v>1</v>
      </c>
      <c r="EY68" s="33">
        <f>ROUND(EX68*($N$68/$M$68),0)</f>
        <v>0</v>
      </c>
      <c r="EZ68" s="33"/>
      <c r="FA68" s="24"/>
      <c r="FB68" s="34">
        <f>ROUND(EX68*$H$68,2)</f>
        <v>145716.12</v>
      </c>
      <c r="FC68" s="34"/>
      <c r="FD68" s="34"/>
      <c r="FE68" s="33">
        <f t="shared" ref="FE68:FE69" si="844">EQ68+EX68</f>
        <v>3</v>
      </c>
      <c r="FF68" s="33">
        <f t="shared" ref="FF68:FF69" si="845">ER68+EY68</f>
        <v>0</v>
      </c>
      <c r="FG68" s="33"/>
      <c r="FH68" s="24"/>
      <c r="FI68" s="34">
        <f t="shared" ref="FI68:FI69" si="846">EU68+FB68</f>
        <v>437148.36</v>
      </c>
      <c r="FJ68" s="34"/>
      <c r="FK68" s="34"/>
      <c r="FL68" s="33">
        <f>ROUND($I$68/12,0)</f>
        <v>2</v>
      </c>
      <c r="FM68" s="33">
        <f>ROUND(FL68*($J$68/$I$68),0)</f>
        <v>0</v>
      </c>
      <c r="FN68" s="33"/>
      <c r="FO68" s="24"/>
      <c r="FP68" s="34">
        <f>ROUND(FL68*$H$68,2)</f>
        <v>291432.24</v>
      </c>
      <c r="FQ68" s="34"/>
      <c r="FR68" s="34"/>
      <c r="FS68" s="33">
        <f>ROUND($M$68/12,0)</f>
        <v>1</v>
      </c>
      <c r="FT68" s="33">
        <f>ROUND(FS68*($N$68/$M$68),0)</f>
        <v>0</v>
      </c>
      <c r="FU68" s="33"/>
      <c r="FV68" s="24"/>
      <c r="FW68" s="34">
        <f>ROUND(FS68*$H$68,2)</f>
        <v>145716.12</v>
      </c>
      <c r="FX68" s="34"/>
      <c r="FY68" s="34"/>
      <c r="FZ68" s="33">
        <f t="shared" ref="FZ68:FZ69" si="847">FL68+FS68</f>
        <v>3</v>
      </c>
      <c r="GA68" s="33">
        <f t="shared" ref="GA68:GA69" si="848">FM68+FT68</f>
        <v>0</v>
      </c>
      <c r="GB68" s="33"/>
      <c r="GC68" s="24"/>
      <c r="GD68" s="34">
        <f t="shared" ref="GD68:GD69" si="849">FP68+FW68</f>
        <v>437148.36</v>
      </c>
      <c r="GE68" s="34"/>
      <c r="GF68" s="34"/>
      <c r="GG68" s="33">
        <f>ROUND($I$68/12,0)</f>
        <v>2</v>
      </c>
      <c r="GH68" s="33">
        <f>ROUND(GG68*($J$68/$I$68),0)</f>
        <v>0</v>
      </c>
      <c r="GI68" s="33"/>
      <c r="GJ68" s="24"/>
      <c r="GK68" s="34">
        <f>ROUND(GG68*$H$68,2)</f>
        <v>291432.24</v>
      </c>
      <c r="GL68" s="34"/>
      <c r="GM68" s="34"/>
      <c r="GN68" s="33">
        <f>ROUND($M$68/12,0)</f>
        <v>1</v>
      </c>
      <c r="GO68" s="33">
        <f>ROUND(GN68*($N$68/$M$68),0)</f>
        <v>0</v>
      </c>
      <c r="GP68" s="33"/>
      <c r="GQ68" s="24"/>
      <c r="GR68" s="34">
        <f>ROUND(GN68*$H$68,2)</f>
        <v>145716.12</v>
      </c>
      <c r="GS68" s="34"/>
      <c r="GT68" s="34"/>
      <c r="GU68" s="33">
        <f t="shared" ref="GU68:GU69" si="850">GG68+GN68</f>
        <v>3</v>
      </c>
      <c r="GV68" s="33">
        <f t="shared" ref="GV68:GV69" si="851">GH68+GO68</f>
        <v>0</v>
      </c>
      <c r="GW68" s="33"/>
      <c r="GX68" s="24"/>
      <c r="GY68" s="34">
        <f t="shared" ref="GY68:GY69" si="852">GK68+GR68</f>
        <v>437148.36</v>
      </c>
      <c r="GZ68" s="34"/>
      <c r="HA68" s="34"/>
      <c r="HB68" s="33">
        <f>ROUND($I$68/12,0)</f>
        <v>2</v>
      </c>
      <c r="HC68" s="33">
        <f>ROUND(HB68*($J$68/$I$68),0)</f>
        <v>0</v>
      </c>
      <c r="HD68" s="33"/>
      <c r="HE68" s="24"/>
      <c r="HF68" s="34">
        <f>ROUND(HB68*$H$68,2)</f>
        <v>291432.24</v>
      </c>
      <c r="HG68" s="34"/>
      <c r="HH68" s="34"/>
      <c r="HI68" s="33">
        <f>ROUND($M$68/12,0)</f>
        <v>1</v>
      </c>
      <c r="HJ68" s="33">
        <f>ROUND(HI68*($N$68/$M$68),0)</f>
        <v>0</v>
      </c>
      <c r="HK68" s="33"/>
      <c r="HL68" s="24"/>
      <c r="HM68" s="34">
        <f>ROUND(HI68*$H$68,2)</f>
        <v>145716.12</v>
      </c>
      <c r="HN68" s="34"/>
      <c r="HO68" s="34"/>
      <c r="HP68" s="33">
        <f t="shared" ref="HP68:HP69" si="853">HB68+HI68</f>
        <v>3</v>
      </c>
      <c r="HQ68" s="33">
        <f t="shared" ref="HQ68:HQ69" si="854">HC68+HJ68</f>
        <v>0</v>
      </c>
      <c r="HR68" s="33"/>
      <c r="HS68" s="24"/>
      <c r="HT68" s="34">
        <f t="shared" ref="HT68:HT69" si="855">HF68+HM68</f>
        <v>437148.36</v>
      </c>
      <c r="HU68" s="34"/>
      <c r="HV68" s="34"/>
      <c r="HW68" s="33">
        <f>ROUND($I$68/12,0)</f>
        <v>2</v>
      </c>
      <c r="HX68" s="33">
        <f>ROUND(HW68*($J$68/$I$68),0)</f>
        <v>0</v>
      </c>
      <c r="HY68" s="33"/>
      <c r="HZ68" s="24"/>
      <c r="IA68" s="34">
        <f>ROUND(HW68*$H$68,2)</f>
        <v>291432.24</v>
      </c>
      <c r="IB68" s="34"/>
      <c r="IC68" s="34"/>
      <c r="ID68" s="33">
        <f>ROUND($M$68/12,0)</f>
        <v>1</v>
      </c>
      <c r="IE68" s="33">
        <f>ROUND(ID68*($N$68/$M$68),0)</f>
        <v>0</v>
      </c>
      <c r="IF68" s="33"/>
      <c r="IG68" s="24"/>
      <c r="IH68" s="34">
        <f>ROUND(ID68*$H$68,2)</f>
        <v>145716.12</v>
      </c>
      <c r="II68" s="34"/>
      <c r="IJ68" s="34"/>
      <c r="IK68" s="33">
        <f t="shared" ref="IK68:IK69" si="856">HW68+ID68</f>
        <v>3</v>
      </c>
      <c r="IL68" s="33">
        <f t="shared" ref="IL68:IL69" si="857">HX68+IE68</f>
        <v>0</v>
      </c>
      <c r="IM68" s="33"/>
      <c r="IN68" s="24"/>
      <c r="IO68" s="34">
        <f t="shared" ref="IO68:IO69" si="858">IA68+IH68</f>
        <v>437148.36</v>
      </c>
      <c r="IP68" s="34"/>
      <c r="IQ68" s="34"/>
      <c r="IR68" s="33">
        <f>ROUND($I$68/12,0)</f>
        <v>2</v>
      </c>
      <c r="IS68" s="33">
        <f>ROUND(IR68*($J$68/$I$68),0)</f>
        <v>0</v>
      </c>
      <c r="IT68" s="33"/>
      <c r="IU68" s="24"/>
      <c r="IV68" s="34">
        <f>ROUND(IR68*$H$68,2)</f>
        <v>291432.24</v>
      </c>
      <c r="IW68" s="34"/>
      <c r="IX68" s="34"/>
      <c r="IY68" s="33"/>
      <c r="IZ68" s="33">
        <f>ROUND(IY68*($N$68/$M$68),0)</f>
        <v>0</v>
      </c>
      <c r="JA68" s="33"/>
      <c r="JB68" s="24"/>
      <c r="JC68" s="34">
        <f>ROUND(IY68*$H$68,2)</f>
        <v>0</v>
      </c>
      <c r="JD68" s="33">
        <f t="shared" ref="JD68:JD69" si="859">IR68+IY68</f>
        <v>2</v>
      </c>
      <c r="JE68" s="33">
        <f t="shared" ref="JE68:JE69" si="860">IS68+IZ68</f>
        <v>0</v>
      </c>
      <c r="JF68" s="33"/>
      <c r="JG68" s="24"/>
      <c r="JH68" s="34">
        <f t="shared" ref="JH68:JH69" si="861">IV68+JC68</f>
        <v>291432.24</v>
      </c>
      <c r="JI68" s="33">
        <f>U68+AP68+BK68+CF68+DA68+DV68+EQ68+FL68+GG68+HB68+HW68+IR68</f>
        <v>29</v>
      </c>
      <c r="JJ68" s="33">
        <f>V68+AQ68+BL68+CG68+DB68+DW68+ER68+FM68+GH68+HC68+HX68+IS68</f>
        <v>0</v>
      </c>
      <c r="JK68" s="33"/>
      <c r="JL68" s="34">
        <f>Y68+AT68+BO68+CJ68+DE68+DZ68+EU68+FP68+GK68+HF68+IA68+IV68</f>
        <v>4225767.4800000014</v>
      </c>
      <c r="JM68" s="33">
        <f t="shared" ref="JM68:JM69" si="862">AB68+AW68+BR68+CM68+DH68+EC68+EX68+FS68+GN68+HI68+ID68+IY68</f>
        <v>11</v>
      </c>
      <c r="JN68" s="33">
        <f t="shared" ref="JN68:JN69" si="863">AC68+AX68+BS68+CN68+DI68+ED68+EY68+FT68+GO68+HJ68+IE68+IZ68</f>
        <v>0</v>
      </c>
      <c r="JO68" s="33"/>
      <c r="JP68" s="34">
        <f t="shared" ref="JP68:JP69" si="864">AF68+BA68+BV68+CQ68+DL68+EG68+FB68+FW68+GR68+HM68+IH68+JC68</f>
        <v>1602877.3200000003</v>
      </c>
      <c r="JQ68" s="33">
        <f t="shared" ref="JQ68:JQ69" si="865">JI68+JM68</f>
        <v>40</v>
      </c>
      <c r="JR68" s="33">
        <f t="shared" ref="JR68:JR69" si="866">JJ68+JN68</f>
        <v>0</v>
      </c>
      <c r="JS68" s="24"/>
      <c r="JT68" s="34">
        <f t="shared" ref="JT68:JT69" si="867">JL68+JP68</f>
        <v>5828644.8000000017</v>
      </c>
      <c r="JV68" s="73">
        <f t="shared" si="489"/>
        <v>0</v>
      </c>
      <c r="JW68" s="73">
        <f t="shared" si="490"/>
        <v>0</v>
      </c>
      <c r="JX68" s="73">
        <f t="shared" si="491"/>
        <v>0</v>
      </c>
      <c r="JY68" s="80">
        <f t="shared" si="492"/>
        <v>0</v>
      </c>
      <c r="JZ68" s="73">
        <f t="shared" si="493"/>
        <v>0</v>
      </c>
      <c r="KA68" s="73">
        <f t="shared" si="494"/>
        <v>0</v>
      </c>
      <c r="KB68" s="73">
        <f t="shared" si="495"/>
        <v>0</v>
      </c>
      <c r="KC68" s="73">
        <f t="shared" si="496"/>
        <v>0</v>
      </c>
      <c r="KD68" s="73">
        <f t="shared" si="497"/>
        <v>0</v>
      </c>
      <c r="KE68" s="73">
        <f t="shared" si="498"/>
        <v>0</v>
      </c>
      <c r="KF68" s="73">
        <f t="shared" si="499"/>
        <v>0</v>
      </c>
      <c r="KG68" s="73">
        <f t="shared" si="500"/>
        <v>0</v>
      </c>
    </row>
    <row r="69" spans="1:293" ht="20.25" hidden="1" customHeight="1">
      <c r="A69" s="24">
        <v>110017</v>
      </c>
      <c r="B69" s="24" t="s">
        <v>42</v>
      </c>
      <c r="C69" s="24">
        <v>4</v>
      </c>
      <c r="D69" s="24" t="s">
        <v>67</v>
      </c>
      <c r="E69" s="34" t="s">
        <v>60</v>
      </c>
      <c r="F69" s="46" t="s">
        <v>62</v>
      </c>
      <c r="G69" s="52" t="s">
        <v>71</v>
      </c>
      <c r="H69" s="34">
        <v>219880.52</v>
      </c>
      <c r="I69" s="86">
        <v>23</v>
      </c>
      <c r="J69" s="86"/>
      <c r="K69" s="87"/>
      <c r="L69" s="88">
        <f t="shared" si="828"/>
        <v>5057251.96</v>
      </c>
      <c r="M69" s="86">
        <v>7</v>
      </c>
      <c r="N69" s="33"/>
      <c r="O69" s="24"/>
      <c r="P69" s="34">
        <f>ROUND(H69*M69,2)</f>
        <v>1539163.64</v>
      </c>
      <c r="Q69" s="33">
        <f>I69+M69</f>
        <v>30</v>
      </c>
      <c r="R69" s="33">
        <f>J69+N69</f>
        <v>0</v>
      </c>
      <c r="S69" s="24"/>
      <c r="T69" s="34">
        <f>L69+P69</f>
        <v>6596415.5999999996</v>
      </c>
      <c r="U69" s="33">
        <f>ROUND($I$69/12,0)</f>
        <v>2</v>
      </c>
      <c r="V69" s="33">
        <f>ROUND(U69*($J$69/$I$69),0)</f>
        <v>0</v>
      </c>
      <c r="W69" s="33"/>
      <c r="X69" s="24"/>
      <c r="Y69" s="34">
        <f>ROUND(U69*$H$69,2)</f>
        <v>439761.04</v>
      </c>
      <c r="Z69" s="34"/>
      <c r="AA69" s="34"/>
      <c r="AB69" s="33">
        <v>1</v>
      </c>
      <c r="AC69" s="33">
        <f>ROUND(AB69*($N$69/$M$69),0)</f>
        <v>0</v>
      </c>
      <c r="AD69" s="33"/>
      <c r="AE69" s="24"/>
      <c r="AF69" s="34">
        <f>ROUND(AB69*$H$69,2)</f>
        <v>219880.52</v>
      </c>
      <c r="AG69" s="34"/>
      <c r="AH69" s="34"/>
      <c r="AI69" s="33">
        <f>U69+AB69</f>
        <v>3</v>
      </c>
      <c r="AJ69" s="33">
        <f>V69+AC69</f>
        <v>0</v>
      </c>
      <c r="AK69" s="33"/>
      <c r="AL69" s="24"/>
      <c r="AM69" s="34">
        <f>Y69+AF69</f>
        <v>659641.55999999994</v>
      </c>
      <c r="AN69" s="34"/>
      <c r="AO69" s="34"/>
      <c r="AP69" s="33">
        <f>ROUND($I$69/12,0)</f>
        <v>2</v>
      </c>
      <c r="AQ69" s="33">
        <f>ROUND(AP69*($J$69/$I$69),0)</f>
        <v>0</v>
      </c>
      <c r="AR69" s="33"/>
      <c r="AS69" s="24"/>
      <c r="AT69" s="34">
        <f>ROUND(AP69*$H$69,2)</f>
        <v>439761.04</v>
      </c>
      <c r="AU69" s="34"/>
      <c r="AV69" s="34"/>
      <c r="AW69" s="33">
        <v>1</v>
      </c>
      <c r="AX69" s="33">
        <f>ROUND(AW69*($N$69/$M$69),0)</f>
        <v>0</v>
      </c>
      <c r="AY69" s="33"/>
      <c r="AZ69" s="24"/>
      <c r="BA69" s="34">
        <f>ROUND(AW69*$H$69,2)</f>
        <v>219880.52</v>
      </c>
      <c r="BB69" s="34"/>
      <c r="BC69" s="34"/>
      <c r="BD69" s="33">
        <f t="shared" si="829"/>
        <v>3</v>
      </c>
      <c r="BE69" s="33">
        <f t="shared" si="830"/>
        <v>0</v>
      </c>
      <c r="BF69" s="33"/>
      <c r="BG69" s="24"/>
      <c r="BH69" s="34">
        <f t="shared" si="831"/>
        <v>659641.55999999994</v>
      </c>
      <c r="BI69" s="34"/>
      <c r="BJ69" s="34"/>
      <c r="BK69" s="33">
        <f>ROUND($I$69/12,0)</f>
        <v>2</v>
      </c>
      <c r="BL69" s="33">
        <f>ROUND(BK69*($J$69/$I$69),0)</f>
        <v>0</v>
      </c>
      <c r="BM69" s="33"/>
      <c r="BN69" s="24"/>
      <c r="BO69" s="34">
        <f>ROUND(BK69*$H$69,2)</f>
        <v>439761.04</v>
      </c>
      <c r="BP69" s="34"/>
      <c r="BQ69" s="34"/>
      <c r="BR69" s="33">
        <v>1</v>
      </c>
      <c r="BS69" s="33">
        <f>ROUND(BR69*($N$69/$M$69),0)</f>
        <v>0</v>
      </c>
      <c r="BT69" s="33"/>
      <c r="BU69" s="24"/>
      <c r="BV69" s="34">
        <f>ROUND(BR69*$H$69,2)</f>
        <v>219880.52</v>
      </c>
      <c r="BW69" s="34"/>
      <c r="BX69" s="34"/>
      <c r="BY69" s="33">
        <f t="shared" si="832"/>
        <v>3</v>
      </c>
      <c r="BZ69" s="33">
        <f t="shared" si="833"/>
        <v>0</v>
      </c>
      <c r="CA69" s="33"/>
      <c r="CB69" s="24"/>
      <c r="CC69" s="34">
        <f t="shared" si="834"/>
        <v>659641.55999999994</v>
      </c>
      <c r="CD69" s="34"/>
      <c r="CE69" s="34"/>
      <c r="CF69" s="33">
        <f>ROUND($I$69/12,0)</f>
        <v>2</v>
      </c>
      <c r="CG69" s="33">
        <f>ROUND(CF69*($J$69/$I$69),0)</f>
        <v>0</v>
      </c>
      <c r="CH69" s="33"/>
      <c r="CI69" s="24"/>
      <c r="CJ69" s="34">
        <f>ROUND(CF69*$H$69,2)</f>
        <v>439761.04</v>
      </c>
      <c r="CK69" s="34"/>
      <c r="CL69" s="34"/>
      <c r="CM69" s="33">
        <v>1</v>
      </c>
      <c r="CN69" s="33">
        <f>ROUND(CM69*($N$69/$M$69),0)</f>
        <v>0</v>
      </c>
      <c r="CO69" s="33"/>
      <c r="CP69" s="24"/>
      <c r="CQ69" s="34">
        <f>ROUND(CM69*$H$69,2)</f>
        <v>219880.52</v>
      </c>
      <c r="CR69" s="34"/>
      <c r="CS69" s="34"/>
      <c r="CT69" s="33">
        <f t="shared" si="835"/>
        <v>3</v>
      </c>
      <c r="CU69" s="33">
        <f t="shared" si="836"/>
        <v>0</v>
      </c>
      <c r="CV69" s="33"/>
      <c r="CW69" s="24"/>
      <c r="CX69" s="34">
        <f t="shared" si="837"/>
        <v>659641.55999999994</v>
      </c>
      <c r="CY69" s="34"/>
      <c r="CZ69" s="34"/>
      <c r="DA69" s="33">
        <f>ROUND($I$69/12,0)</f>
        <v>2</v>
      </c>
      <c r="DB69" s="33">
        <f>ROUND(DA69*($J$69/$I$69),0)</f>
        <v>0</v>
      </c>
      <c r="DC69" s="33"/>
      <c r="DD69" s="24"/>
      <c r="DE69" s="34">
        <f>ROUND(DA69*$H$69,2)</f>
        <v>439761.04</v>
      </c>
      <c r="DF69" s="34"/>
      <c r="DG69" s="34"/>
      <c r="DH69" s="33">
        <v>1</v>
      </c>
      <c r="DI69" s="33">
        <f>ROUND(DH69*($N$69/$M$69),0)</f>
        <v>0</v>
      </c>
      <c r="DJ69" s="33"/>
      <c r="DK69" s="24"/>
      <c r="DL69" s="34">
        <f>ROUND(DH69*$H$69,2)</f>
        <v>219880.52</v>
      </c>
      <c r="DM69" s="34"/>
      <c r="DN69" s="34"/>
      <c r="DO69" s="33">
        <f t="shared" si="838"/>
        <v>3</v>
      </c>
      <c r="DP69" s="33">
        <f t="shared" si="839"/>
        <v>0</v>
      </c>
      <c r="DQ69" s="33"/>
      <c r="DR69" s="24"/>
      <c r="DS69" s="34">
        <f t="shared" si="840"/>
        <v>659641.55999999994</v>
      </c>
      <c r="DT69" s="34"/>
      <c r="DU69" s="34"/>
      <c r="DV69" s="33">
        <f>ROUND($I$69/12,0)</f>
        <v>2</v>
      </c>
      <c r="DW69" s="33">
        <f>ROUND(DV69*($J$69/$I$69),0)</f>
        <v>0</v>
      </c>
      <c r="DX69" s="33"/>
      <c r="DY69" s="24"/>
      <c r="DZ69" s="34">
        <f>ROUND(DV69*$H$69,2)</f>
        <v>439761.04</v>
      </c>
      <c r="EA69" s="34"/>
      <c r="EB69" s="34"/>
      <c r="EC69" s="33">
        <v>1</v>
      </c>
      <c r="ED69" s="33">
        <f>ROUND(EC69*($N$69/$M$69),0)</f>
        <v>0</v>
      </c>
      <c r="EE69" s="33"/>
      <c r="EF69" s="24"/>
      <c r="EG69" s="34">
        <f>ROUND(EC69*$H$69,2)</f>
        <v>219880.52</v>
      </c>
      <c r="EH69" s="34"/>
      <c r="EI69" s="34"/>
      <c r="EJ69" s="33">
        <f t="shared" si="841"/>
        <v>3</v>
      </c>
      <c r="EK69" s="33">
        <f t="shared" si="842"/>
        <v>0</v>
      </c>
      <c r="EL69" s="33"/>
      <c r="EM69" s="24"/>
      <c r="EN69" s="34">
        <f t="shared" si="843"/>
        <v>659641.55999999994</v>
      </c>
      <c r="EO69" s="34"/>
      <c r="EP69" s="34"/>
      <c r="EQ69" s="33">
        <f>ROUND($I$69/12,0)</f>
        <v>2</v>
      </c>
      <c r="ER69" s="33">
        <f>ROUND(EQ69*($J$69/$I$69),0)</f>
        <v>0</v>
      </c>
      <c r="ES69" s="33"/>
      <c r="ET69" s="24"/>
      <c r="EU69" s="34">
        <f>ROUND(EQ69*$H$69,2)</f>
        <v>439761.04</v>
      </c>
      <c r="EV69" s="34"/>
      <c r="EW69" s="34"/>
      <c r="EX69" s="33">
        <v>1</v>
      </c>
      <c r="EY69" s="33">
        <f>ROUND(EX69*($N$69/$M$69),0)</f>
        <v>0</v>
      </c>
      <c r="EZ69" s="33"/>
      <c r="FA69" s="24"/>
      <c r="FB69" s="34">
        <f>ROUND(EX69*$H$69,2)</f>
        <v>219880.52</v>
      </c>
      <c r="FC69" s="34"/>
      <c r="FD69" s="34"/>
      <c r="FE69" s="33">
        <f t="shared" si="844"/>
        <v>3</v>
      </c>
      <c r="FF69" s="33">
        <f t="shared" si="845"/>
        <v>0</v>
      </c>
      <c r="FG69" s="33"/>
      <c r="FH69" s="24"/>
      <c r="FI69" s="34">
        <f t="shared" si="846"/>
        <v>659641.55999999994</v>
      </c>
      <c r="FJ69" s="34"/>
      <c r="FK69" s="34"/>
      <c r="FL69" s="33">
        <f>ROUND($I$69/12,0)</f>
        <v>2</v>
      </c>
      <c r="FM69" s="33">
        <f>ROUND(FL69*($J$69/$I$69),0)</f>
        <v>0</v>
      </c>
      <c r="FN69" s="33"/>
      <c r="FO69" s="24"/>
      <c r="FP69" s="34">
        <f>ROUND(FL69*$H$69,2)</f>
        <v>439761.04</v>
      </c>
      <c r="FQ69" s="34"/>
      <c r="FR69" s="34"/>
      <c r="FS69" s="33"/>
      <c r="FT69" s="33">
        <f>ROUND(FS69*($N$69/$M$69),0)</f>
        <v>0</v>
      </c>
      <c r="FU69" s="33"/>
      <c r="FV69" s="24"/>
      <c r="FW69" s="34">
        <f>ROUND(FS69*$H$69,2)</f>
        <v>0</v>
      </c>
      <c r="FX69" s="34"/>
      <c r="FY69" s="34"/>
      <c r="FZ69" s="33">
        <f t="shared" si="847"/>
        <v>2</v>
      </c>
      <c r="GA69" s="33">
        <f t="shared" si="848"/>
        <v>0</v>
      </c>
      <c r="GB69" s="33"/>
      <c r="GC69" s="24"/>
      <c r="GD69" s="34">
        <f t="shared" si="849"/>
        <v>439761.04</v>
      </c>
      <c r="GE69" s="34"/>
      <c r="GF69" s="34"/>
      <c r="GG69" s="33">
        <f>ROUND($I$69/12,0)</f>
        <v>2</v>
      </c>
      <c r="GH69" s="33">
        <f>ROUND(GG69*($J$69/$I$69),0)</f>
        <v>0</v>
      </c>
      <c r="GI69" s="33"/>
      <c r="GJ69" s="24"/>
      <c r="GK69" s="34">
        <f>ROUND(GG69*$H$69,2)</f>
        <v>439761.04</v>
      </c>
      <c r="GL69" s="34"/>
      <c r="GM69" s="34"/>
      <c r="GN69" s="33"/>
      <c r="GO69" s="33">
        <f>ROUND(GN69*($N$69/$M$69),0)</f>
        <v>0</v>
      </c>
      <c r="GP69" s="33"/>
      <c r="GQ69" s="24"/>
      <c r="GR69" s="34">
        <f>ROUND(GN69*$H$69,2)</f>
        <v>0</v>
      </c>
      <c r="GS69" s="34"/>
      <c r="GT69" s="34"/>
      <c r="GU69" s="33">
        <f t="shared" si="850"/>
        <v>2</v>
      </c>
      <c r="GV69" s="33">
        <f t="shared" si="851"/>
        <v>0</v>
      </c>
      <c r="GW69" s="33"/>
      <c r="GX69" s="24"/>
      <c r="GY69" s="34">
        <f t="shared" si="852"/>
        <v>439761.04</v>
      </c>
      <c r="GZ69" s="34"/>
      <c r="HA69" s="34"/>
      <c r="HB69" s="33">
        <f>ROUND($I$69/12,0)</f>
        <v>2</v>
      </c>
      <c r="HC69" s="33">
        <f>ROUND(HB69*($J$69/$I$69),0)</f>
        <v>0</v>
      </c>
      <c r="HD69" s="33"/>
      <c r="HE69" s="24"/>
      <c r="HF69" s="34">
        <f>ROUND(HB69*$H$69,2)</f>
        <v>439761.04</v>
      </c>
      <c r="HG69" s="34"/>
      <c r="HH69" s="34"/>
      <c r="HI69" s="33"/>
      <c r="HJ69" s="33">
        <f>ROUND(HI69*($N$69/$M$69),0)</f>
        <v>0</v>
      </c>
      <c r="HK69" s="33"/>
      <c r="HL69" s="24"/>
      <c r="HM69" s="34">
        <f>ROUND(HI69*$H$69,2)</f>
        <v>0</v>
      </c>
      <c r="HN69" s="34"/>
      <c r="HO69" s="34"/>
      <c r="HP69" s="33">
        <f t="shared" si="853"/>
        <v>2</v>
      </c>
      <c r="HQ69" s="33">
        <f t="shared" si="854"/>
        <v>0</v>
      </c>
      <c r="HR69" s="33"/>
      <c r="HS69" s="24"/>
      <c r="HT69" s="34">
        <f t="shared" si="855"/>
        <v>439761.04</v>
      </c>
      <c r="HU69" s="34"/>
      <c r="HV69" s="34"/>
      <c r="HW69" s="33">
        <f>ROUND($I$69/12,0)</f>
        <v>2</v>
      </c>
      <c r="HX69" s="33">
        <f>ROUND(HW69*($J$69/$I$69),0)</f>
        <v>0</v>
      </c>
      <c r="HY69" s="33"/>
      <c r="HZ69" s="24"/>
      <c r="IA69" s="34">
        <f>ROUND(HW69*$H$69,2)</f>
        <v>439761.04</v>
      </c>
      <c r="IB69" s="34"/>
      <c r="IC69" s="34"/>
      <c r="ID69" s="33"/>
      <c r="IE69" s="33">
        <f>ROUND(ID69*($N$69/$M$69),0)</f>
        <v>0</v>
      </c>
      <c r="IF69" s="33"/>
      <c r="IG69" s="24"/>
      <c r="IH69" s="34">
        <f>ROUND(ID69*$H$69,2)</f>
        <v>0</v>
      </c>
      <c r="II69" s="34"/>
      <c r="IJ69" s="34"/>
      <c r="IK69" s="33">
        <f t="shared" si="856"/>
        <v>2</v>
      </c>
      <c r="IL69" s="33">
        <f t="shared" si="857"/>
        <v>0</v>
      </c>
      <c r="IM69" s="33"/>
      <c r="IN69" s="24"/>
      <c r="IO69" s="34">
        <f t="shared" si="858"/>
        <v>439761.04</v>
      </c>
      <c r="IP69" s="34"/>
      <c r="IQ69" s="34"/>
      <c r="IR69" s="33">
        <f>ROUND($I$69/12,0)-1</f>
        <v>1</v>
      </c>
      <c r="IS69" s="33">
        <f>ROUND(IR69*($J$69/$I$69),0)</f>
        <v>0</v>
      </c>
      <c r="IT69" s="33"/>
      <c r="IU69" s="24"/>
      <c r="IV69" s="34">
        <f>ROUND(IR69*$H$69,2)</f>
        <v>219880.52</v>
      </c>
      <c r="IW69" s="34"/>
      <c r="IX69" s="34"/>
      <c r="IY69" s="33"/>
      <c r="IZ69" s="33">
        <f>ROUND(IY69*($N$69/$M$69),0)</f>
        <v>0</v>
      </c>
      <c r="JA69" s="33"/>
      <c r="JB69" s="24"/>
      <c r="JC69" s="34">
        <f>ROUND(IY69*$H$69,2)</f>
        <v>0</v>
      </c>
      <c r="JD69" s="33">
        <f t="shared" si="859"/>
        <v>1</v>
      </c>
      <c r="JE69" s="33">
        <f t="shared" si="860"/>
        <v>0</v>
      </c>
      <c r="JF69" s="33"/>
      <c r="JG69" s="24"/>
      <c r="JH69" s="34">
        <f t="shared" si="861"/>
        <v>219880.52</v>
      </c>
      <c r="JI69" s="33">
        <f>U69+AP69+BK69+CF69+DA69+DV69+EQ69+FL69+GG69+HB69+HW69+IR69</f>
        <v>23</v>
      </c>
      <c r="JJ69" s="33">
        <f>V69+AQ69+BL69+CG69+DB69+DW69+ER69+FM69+GH69+HC69+HX69+IS69</f>
        <v>0</v>
      </c>
      <c r="JK69" s="33"/>
      <c r="JL69" s="34">
        <f>Y69+AT69+BO69+CJ69+DE69+DZ69+EU69+FP69+GK69+HF69+IA69+IV69</f>
        <v>5057251.959999999</v>
      </c>
      <c r="JM69" s="33">
        <f t="shared" si="862"/>
        <v>7</v>
      </c>
      <c r="JN69" s="33">
        <f t="shared" si="863"/>
        <v>0</v>
      </c>
      <c r="JO69" s="33"/>
      <c r="JP69" s="34">
        <f t="shared" si="864"/>
        <v>1539163.64</v>
      </c>
      <c r="JQ69" s="33">
        <f t="shared" si="865"/>
        <v>30</v>
      </c>
      <c r="JR69" s="33">
        <f t="shared" si="866"/>
        <v>0</v>
      </c>
      <c r="JS69" s="24"/>
      <c r="JT69" s="34">
        <f t="shared" si="867"/>
        <v>6596415.5999999987</v>
      </c>
      <c r="JV69" s="73">
        <f t="shared" si="489"/>
        <v>0</v>
      </c>
      <c r="JW69" s="73">
        <f t="shared" si="490"/>
        <v>0</v>
      </c>
      <c r="JX69" s="73">
        <f t="shared" si="491"/>
        <v>0</v>
      </c>
      <c r="JY69" s="80">
        <f t="shared" si="492"/>
        <v>0</v>
      </c>
      <c r="JZ69" s="73">
        <f t="shared" si="493"/>
        <v>0</v>
      </c>
      <c r="KA69" s="73">
        <f t="shared" si="494"/>
        <v>0</v>
      </c>
      <c r="KB69" s="73">
        <f t="shared" si="495"/>
        <v>0</v>
      </c>
      <c r="KC69" s="73">
        <f t="shared" si="496"/>
        <v>0</v>
      </c>
      <c r="KD69" s="73">
        <f t="shared" si="497"/>
        <v>0</v>
      </c>
      <c r="KE69" s="73">
        <f t="shared" si="498"/>
        <v>0</v>
      </c>
      <c r="KF69" s="73">
        <f t="shared" si="499"/>
        <v>0</v>
      </c>
      <c r="KG69" s="73">
        <f t="shared" si="500"/>
        <v>0</v>
      </c>
    </row>
    <row r="70" spans="1:293" s="28" customFormat="1" ht="20.25" customHeight="1">
      <c r="A70" s="29">
        <v>110019</v>
      </c>
      <c r="B70" s="29" t="s">
        <v>43</v>
      </c>
      <c r="C70" s="29"/>
      <c r="D70" s="29"/>
      <c r="E70" s="29"/>
      <c r="F70" s="42"/>
      <c r="G70" s="42"/>
      <c r="H70" s="38"/>
      <c r="I70" s="39">
        <f>I71</f>
        <v>48</v>
      </c>
      <c r="J70" s="39">
        <f>J71</f>
        <v>0</v>
      </c>
      <c r="K70" s="29"/>
      <c r="L70" s="38">
        <f t="shared" ref="L70:N71" si="868">L71</f>
        <v>3915820.8</v>
      </c>
      <c r="M70" s="39">
        <f t="shared" si="868"/>
        <v>42</v>
      </c>
      <c r="N70" s="39">
        <f t="shared" si="868"/>
        <v>0</v>
      </c>
      <c r="O70" s="29"/>
      <c r="P70" s="38">
        <f t="shared" ref="P70:R71" si="869">P71</f>
        <v>3426343.2</v>
      </c>
      <c r="Q70" s="39">
        <f t="shared" si="869"/>
        <v>90</v>
      </c>
      <c r="R70" s="39">
        <f t="shared" si="869"/>
        <v>0</v>
      </c>
      <c r="S70" s="29"/>
      <c r="T70" s="38">
        <f t="shared" ref="T70:V71" si="870">T71</f>
        <v>7342164</v>
      </c>
      <c r="U70" s="39">
        <f t="shared" si="870"/>
        <v>4</v>
      </c>
      <c r="V70" s="39">
        <f t="shared" si="870"/>
        <v>0</v>
      </c>
      <c r="W70" s="39"/>
      <c r="X70" s="29"/>
      <c r="Y70" s="38">
        <f t="shared" ref="Y70:AC71" si="871">Y71</f>
        <v>326318.40000000002</v>
      </c>
      <c r="Z70" s="38"/>
      <c r="AA70" s="38"/>
      <c r="AB70" s="39">
        <f t="shared" si="871"/>
        <v>4</v>
      </c>
      <c r="AC70" s="39">
        <f t="shared" si="871"/>
        <v>0</v>
      </c>
      <c r="AD70" s="39"/>
      <c r="AE70" s="29"/>
      <c r="AF70" s="38">
        <f t="shared" ref="AF70:AJ71" si="872">AF71</f>
        <v>326318.40000000002</v>
      </c>
      <c r="AG70" s="38"/>
      <c r="AH70" s="38"/>
      <c r="AI70" s="39">
        <f t="shared" si="872"/>
        <v>8</v>
      </c>
      <c r="AJ70" s="39">
        <f t="shared" si="872"/>
        <v>0</v>
      </c>
      <c r="AK70" s="39"/>
      <c r="AL70" s="29"/>
      <c r="AM70" s="38">
        <f>AM71</f>
        <v>652636.80000000005</v>
      </c>
      <c r="AN70" s="38"/>
      <c r="AO70" s="38"/>
      <c r="AP70" s="39">
        <f t="shared" ref="AP70:AP71" si="873">AP71</f>
        <v>4</v>
      </c>
      <c r="AQ70" s="39">
        <f t="shared" ref="AQ70:AQ71" si="874">AQ71</f>
        <v>0</v>
      </c>
      <c r="AR70" s="39"/>
      <c r="AS70" s="29"/>
      <c r="AT70" s="38">
        <f t="shared" ref="AT70:AT71" si="875">AT71</f>
        <v>326318.40000000002</v>
      </c>
      <c r="AU70" s="38"/>
      <c r="AV70" s="38"/>
      <c r="AW70" s="39">
        <f t="shared" ref="AW70:AX71" si="876">AW71</f>
        <v>4</v>
      </c>
      <c r="AX70" s="39">
        <f t="shared" si="876"/>
        <v>0</v>
      </c>
      <c r="AY70" s="39"/>
      <c r="AZ70" s="29"/>
      <c r="BA70" s="38">
        <f t="shared" ref="BA70:BE71" si="877">BA71</f>
        <v>326318.40000000002</v>
      </c>
      <c r="BB70" s="38"/>
      <c r="BC70" s="38"/>
      <c r="BD70" s="39">
        <f t="shared" si="877"/>
        <v>8</v>
      </c>
      <c r="BE70" s="39">
        <f t="shared" si="877"/>
        <v>0</v>
      </c>
      <c r="BF70" s="39"/>
      <c r="BG70" s="29"/>
      <c r="BH70" s="38">
        <f>BH71</f>
        <v>652636.80000000005</v>
      </c>
      <c r="BI70" s="38"/>
      <c r="BJ70" s="38"/>
      <c r="BK70" s="39">
        <f t="shared" ref="BK70:BK71" si="878">BK71</f>
        <v>4</v>
      </c>
      <c r="BL70" s="39">
        <f t="shared" ref="BL70:BL71" si="879">BL71</f>
        <v>0</v>
      </c>
      <c r="BM70" s="39"/>
      <c r="BN70" s="29"/>
      <c r="BO70" s="38">
        <f t="shared" ref="BO70:BO71" si="880">BO71</f>
        <v>326318.40000000002</v>
      </c>
      <c r="BP70" s="38"/>
      <c r="BQ70" s="38"/>
      <c r="BR70" s="39">
        <f t="shared" ref="BR70:BS71" si="881">BR71</f>
        <v>4</v>
      </c>
      <c r="BS70" s="39">
        <f t="shared" si="881"/>
        <v>0</v>
      </c>
      <c r="BT70" s="39"/>
      <c r="BU70" s="29"/>
      <c r="BV70" s="38">
        <f t="shared" ref="BV70:BZ71" si="882">BV71</f>
        <v>326318.40000000002</v>
      </c>
      <c r="BW70" s="38"/>
      <c r="BX70" s="38"/>
      <c r="BY70" s="39">
        <f t="shared" si="882"/>
        <v>8</v>
      </c>
      <c r="BZ70" s="39">
        <f t="shared" si="882"/>
        <v>0</v>
      </c>
      <c r="CA70" s="39"/>
      <c r="CB70" s="29"/>
      <c r="CC70" s="38">
        <f>CC71</f>
        <v>652636.80000000005</v>
      </c>
      <c r="CD70" s="38"/>
      <c r="CE70" s="38"/>
      <c r="CF70" s="39">
        <f t="shared" ref="CF70:CF71" si="883">CF71</f>
        <v>4</v>
      </c>
      <c r="CG70" s="39">
        <f t="shared" ref="CG70:CG71" si="884">CG71</f>
        <v>0</v>
      </c>
      <c r="CH70" s="39"/>
      <c r="CI70" s="29"/>
      <c r="CJ70" s="38">
        <f t="shared" ref="CJ70:CJ71" si="885">CJ71</f>
        <v>326318.40000000002</v>
      </c>
      <c r="CK70" s="38"/>
      <c r="CL70" s="38"/>
      <c r="CM70" s="39">
        <f t="shared" ref="CM70:CN71" si="886">CM71</f>
        <v>4</v>
      </c>
      <c r="CN70" s="39">
        <f t="shared" si="886"/>
        <v>0</v>
      </c>
      <c r="CO70" s="39"/>
      <c r="CP70" s="29"/>
      <c r="CQ70" s="38">
        <f t="shared" ref="CQ70:CU71" si="887">CQ71</f>
        <v>326318.40000000002</v>
      </c>
      <c r="CR70" s="38"/>
      <c r="CS70" s="38"/>
      <c r="CT70" s="39">
        <f t="shared" si="887"/>
        <v>8</v>
      </c>
      <c r="CU70" s="39">
        <f t="shared" si="887"/>
        <v>0</v>
      </c>
      <c r="CV70" s="39"/>
      <c r="CW70" s="29"/>
      <c r="CX70" s="38">
        <f>CX71</f>
        <v>652636.80000000005</v>
      </c>
      <c r="CY70" s="38"/>
      <c r="CZ70" s="38"/>
      <c r="DA70" s="39">
        <f t="shared" ref="DA70:DA71" si="888">DA71</f>
        <v>4</v>
      </c>
      <c r="DB70" s="39">
        <f t="shared" ref="DB70:DB71" si="889">DB71</f>
        <v>0</v>
      </c>
      <c r="DC70" s="39"/>
      <c r="DD70" s="29"/>
      <c r="DE70" s="38">
        <f t="shared" ref="DE70:DE71" si="890">DE71</f>
        <v>326318.40000000002</v>
      </c>
      <c r="DF70" s="38"/>
      <c r="DG70" s="38"/>
      <c r="DH70" s="39">
        <f t="shared" ref="DH70:DI71" si="891">DH71</f>
        <v>4</v>
      </c>
      <c r="DI70" s="39">
        <f t="shared" si="891"/>
        <v>0</v>
      </c>
      <c r="DJ70" s="39"/>
      <c r="DK70" s="29"/>
      <c r="DL70" s="38">
        <f t="shared" ref="DL70:DP71" si="892">DL71</f>
        <v>326318.40000000002</v>
      </c>
      <c r="DM70" s="38"/>
      <c r="DN70" s="38"/>
      <c r="DO70" s="39">
        <f t="shared" si="892"/>
        <v>8</v>
      </c>
      <c r="DP70" s="39">
        <f t="shared" si="892"/>
        <v>0</v>
      </c>
      <c r="DQ70" s="39"/>
      <c r="DR70" s="29"/>
      <c r="DS70" s="38">
        <f>DS71</f>
        <v>652636.80000000005</v>
      </c>
      <c r="DT70" s="38"/>
      <c r="DU70" s="38"/>
      <c r="DV70" s="39">
        <f t="shared" ref="DV70:DV71" si="893">DV71</f>
        <v>4</v>
      </c>
      <c r="DW70" s="39">
        <f t="shared" ref="DW70:DW71" si="894">DW71</f>
        <v>0</v>
      </c>
      <c r="DX70" s="39"/>
      <c r="DY70" s="29"/>
      <c r="DZ70" s="38">
        <f t="shared" ref="DZ70:DZ71" si="895">DZ71</f>
        <v>326318.40000000002</v>
      </c>
      <c r="EA70" s="38"/>
      <c r="EB70" s="38"/>
      <c r="EC70" s="39">
        <f t="shared" ref="EC70:ED71" si="896">EC71</f>
        <v>4</v>
      </c>
      <c r="ED70" s="39">
        <f t="shared" si="896"/>
        <v>0</v>
      </c>
      <c r="EE70" s="39"/>
      <c r="EF70" s="29"/>
      <c r="EG70" s="38">
        <f t="shared" ref="EG70:EK71" si="897">EG71</f>
        <v>326318.40000000002</v>
      </c>
      <c r="EH70" s="38"/>
      <c r="EI70" s="38"/>
      <c r="EJ70" s="39">
        <f t="shared" si="897"/>
        <v>8</v>
      </c>
      <c r="EK70" s="39">
        <f t="shared" si="897"/>
        <v>0</v>
      </c>
      <c r="EL70" s="39"/>
      <c r="EM70" s="29"/>
      <c r="EN70" s="38">
        <f>EN71</f>
        <v>652636.80000000005</v>
      </c>
      <c r="EO70" s="38"/>
      <c r="EP70" s="38"/>
      <c r="EQ70" s="39">
        <f t="shared" ref="EQ70:EQ71" si="898">EQ71</f>
        <v>4</v>
      </c>
      <c r="ER70" s="39">
        <f t="shared" ref="ER70:ER71" si="899">ER71</f>
        <v>0</v>
      </c>
      <c r="ES70" s="39"/>
      <c r="ET70" s="29"/>
      <c r="EU70" s="38">
        <f t="shared" ref="EU70:EU71" si="900">EU71</f>
        <v>326318.40000000002</v>
      </c>
      <c r="EV70" s="38"/>
      <c r="EW70" s="38"/>
      <c r="EX70" s="39">
        <f t="shared" ref="EX70:EY71" si="901">EX71</f>
        <v>4</v>
      </c>
      <c r="EY70" s="39">
        <f t="shared" si="901"/>
        <v>0</v>
      </c>
      <c r="EZ70" s="39"/>
      <c r="FA70" s="29"/>
      <c r="FB70" s="38">
        <f t="shared" ref="FB70:FF71" si="902">FB71</f>
        <v>326318.40000000002</v>
      </c>
      <c r="FC70" s="38"/>
      <c r="FD70" s="38"/>
      <c r="FE70" s="39">
        <f t="shared" si="902"/>
        <v>8</v>
      </c>
      <c r="FF70" s="39">
        <f t="shared" si="902"/>
        <v>0</v>
      </c>
      <c r="FG70" s="39"/>
      <c r="FH70" s="29"/>
      <c r="FI70" s="38">
        <f>FI71</f>
        <v>652636.80000000005</v>
      </c>
      <c r="FJ70" s="38"/>
      <c r="FK70" s="38"/>
      <c r="FL70" s="39">
        <f t="shared" ref="FL70:FL71" si="903">FL71</f>
        <v>4</v>
      </c>
      <c r="FM70" s="39">
        <f t="shared" ref="FM70:FM71" si="904">FM71</f>
        <v>0</v>
      </c>
      <c r="FN70" s="39"/>
      <c r="FO70" s="29"/>
      <c r="FP70" s="38">
        <f t="shared" ref="FP70:FP71" si="905">FP71</f>
        <v>326318.40000000002</v>
      </c>
      <c r="FQ70" s="38"/>
      <c r="FR70" s="38"/>
      <c r="FS70" s="39">
        <f t="shared" ref="FS70:FT71" si="906">FS71</f>
        <v>4</v>
      </c>
      <c r="FT70" s="39">
        <f t="shared" si="906"/>
        <v>0</v>
      </c>
      <c r="FU70" s="39"/>
      <c r="FV70" s="29"/>
      <c r="FW70" s="38">
        <f t="shared" ref="FW70:GA71" si="907">FW71</f>
        <v>326318.40000000002</v>
      </c>
      <c r="FX70" s="38"/>
      <c r="FY70" s="38"/>
      <c r="FZ70" s="39">
        <f t="shared" si="907"/>
        <v>8</v>
      </c>
      <c r="GA70" s="39">
        <f t="shared" si="907"/>
        <v>0</v>
      </c>
      <c r="GB70" s="39"/>
      <c r="GC70" s="29"/>
      <c r="GD70" s="38">
        <f>GD71</f>
        <v>652636.80000000005</v>
      </c>
      <c r="GE70" s="38"/>
      <c r="GF70" s="38"/>
      <c r="GG70" s="39">
        <f t="shared" ref="GG70:GG71" si="908">GG71</f>
        <v>4</v>
      </c>
      <c r="GH70" s="39">
        <f t="shared" ref="GH70:GH71" si="909">GH71</f>
        <v>0</v>
      </c>
      <c r="GI70" s="39"/>
      <c r="GJ70" s="29"/>
      <c r="GK70" s="38">
        <f t="shared" ref="GK70:GK71" si="910">GK71</f>
        <v>326318.40000000002</v>
      </c>
      <c r="GL70" s="38"/>
      <c r="GM70" s="38"/>
      <c r="GN70" s="39">
        <f t="shared" ref="GN70:GO71" si="911">GN71</f>
        <v>4</v>
      </c>
      <c r="GO70" s="39">
        <f t="shared" si="911"/>
        <v>0</v>
      </c>
      <c r="GP70" s="39"/>
      <c r="GQ70" s="29"/>
      <c r="GR70" s="38">
        <f t="shared" ref="GR70:GV71" si="912">GR71</f>
        <v>326318.40000000002</v>
      </c>
      <c r="GS70" s="38"/>
      <c r="GT70" s="38"/>
      <c r="GU70" s="39">
        <f t="shared" si="912"/>
        <v>8</v>
      </c>
      <c r="GV70" s="39">
        <f t="shared" si="912"/>
        <v>0</v>
      </c>
      <c r="GW70" s="39"/>
      <c r="GX70" s="29"/>
      <c r="GY70" s="38">
        <f>GY71</f>
        <v>652636.80000000005</v>
      </c>
      <c r="GZ70" s="38"/>
      <c r="HA70" s="38"/>
      <c r="HB70" s="39">
        <f t="shared" ref="HB70:HB71" si="913">HB71</f>
        <v>4</v>
      </c>
      <c r="HC70" s="39">
        <f t="shared" ref="HC70:HC71" si="914">HC71</f>
        <v>0</v>
      </c>
      <c r="HD70" s="39"/>
      <c r="HE70" s="29"/>
      <c r="HF70" s="38">
        <f t="shared" ref="HF70:HF71" si="915">HF71</f>
        <v>326318.40000000002</v>
      </c>
      <c r="HG70" s="38"/>
      <c r="HH70" s="38"/>
      <c r="HI70" s="39">
        <f t="shared" ref="HI70:HJ71" si="916">HI71</f>
        <v>4</v>
      </c>
      <c r="HJ70" s="39">
        <f t="shared" si="916"/>
        <v>0</v>
      </c>
      <c r="HK70" s="39"/>
      <c r="HL70" s="29"/>
      <c r="HM70" s="38">
        <f t="shared" ref="HM70:HQ71" si="917">HM71</f>
        <v>326318.40000000002</v>
      </c>
      <c r="HN70" s="38"/>
      <c r="HO70" s="38"/>
      <c r="HP70" s="39">
        <f t="shared" si="917"/>
        <v>8</v>
      </c>
      <c r="HQ70" s="39">
        <f t="shared" si="917"/>
        <v>0</v>
      </c>
      <c r="HR70" s="39"/>
      <c r="HS70" s="29"/>
      <c r="HT70" s="38">
        <f>HT71</f>
        <v>652636.80000000005</v>
      </c>
      <c r="HU70" s="38"/>
      <c r="HV70" s="38"/>
      <c r="HW70" s="39">
        <f t="shared" ref="HW70:HW71" si="918">HW71</f>
        <v>4</v>
      </c>
      <c r="HX70" s="39">
        <f t="shared" ref="HX70:HX71" si="919">HX71</f>
        <v>0</v>
      </c>
      <c r="HY70" s="39"/>
      <c r="HZ70" s="29"/>
      <c r="IA70" s="38">
        <f t="shared" ref="IA70:IA71" si="920">IA71</f>
        <v>326318.40000000002</v>
      </c>
      <c r="IB70" s="38"/>
      <c r="IC70" s="38"/>
      <c r="ID70" s="39">
        <f t="shared" ref="ID70:IE71" si="921">ID71</f>
        <v>2</v>
      </c>
      <c r="IE70" s="39">
        <f t="shared" si="921"/>
        <v>0</v>
      </c>
      <c r="IF70" s="39"/>
      <c r="IG70" s="29"/>
      <c r="IH70" s="38">
        <f t="shared" ref="IH70:IL71" si="922">IH71</f>
        <v>163159.20000000001</v>
      </c>
      <c r="II70" s="38"/>
      <c r="IJ70" s="38"/>
      <c r="IK70" s="39">
        <f t="shared" si="922"/>
        <v>6</v>
      </c>
      <c r="IL70" s="39">
        <f t="shared" si="922"/>
        <v>0</v>
      </c>
      <c r="IM70" s="39"/>
      <c r="IN70" s="29"/>
      <c r="IO70" s="38">
        <f>IO71</f>
        <v>489477.60000000003</v>
      </c>
      <c r="IP70" s="38"/>
      <c r="IQ70" s="38"/>
      <c r="IR70" s="39">
        <f t="shared" ref="IR70:IR71" si="923">IR71</f>
        <v>4</v>
      </c>
      <c r="IS70" s="39">
        <f t="shared" ref="IS70:IS71" si="924">IS71</f>
        <v>0</v>
      </c>
      <c r="IT70" s="39"/>
      <c r="IU70" s="29"/>
      <c r="IV70" s="38">
        <f t="shared" ref="IV70:IV71" si="925">IV71</f>
        <v>326318.40000000002</v>
      </c>
      <c r="IW70" s="38"/>
      <c r="IX70" s="38"/>
      <c r="IY70" s="39">
        <f t="shared" ref="IY70:IZ71" si="926">IY71</f>
        <v>0</v>
      </c>
      <c r="IZ70" s="39">
        <f t="shared" si="926"/>
        <v>0</v>
      </c>
      <c r="JA70" s="39"/>
      <c r="JB70" s="29"/>
      <c r="JC70" s="38">
        <f t="shared" ref="JC70:JE71" si="927">JC71</f>
        <v>0</v>
      </c>
      <c r="JD70" s="39">
        <f t="shared" si="927"/>
        <v>4</v>
      </c>
      <c r="JE70" s="39">
        <f t="shared" si="927"/>
        <v>0</v>
      </c>
      <c r="JF70" s="39"/>
      <c r="JG70" s="29"/>
      <c r="JH70" s="38">
        <f t="shared" ref="JH70:JJ71" si="928">JH71</f>
        <v>326318.40000000002</v>
      </c>
      <c r="JI70" s="39">
        <f t="shared" si="928"/>
        <v>48</v>
      </c>
      <c r="JJ70" s="39">
        <f t="shared" si="928"/>
        <v>0</v>
      </c>
      <c r="JK70" s="29"/>
      <c r="JL70" s="38">
        <f t="shared" ref="JL70:JN71" si="929">JL71</f>
        <v>3915820.7999999993</v>
      </c>
      <c r="JM70" s="39">
        <f t="shared" si="929"/>
        <v>42</v>
      </c>
      <c r="JN70" s="39">
        <f t="shared" si="929"/>
        <v>0</v>
      </c>
      <c r="JO70" s="29"/>
      <c r="JP70" s="38">
        <f t="shared" ref="JP70:JR71" si="930">JP71</f>
        <v>3426343.1999999997</v>
      </c>
      <c r="JQ70" s="39">
        <f t="shared" si="930"/>
        <v>90</v>
      </c>
      <c r="JR70" s="39">
        <f t="shared" si="930"/>
        <v>0</v>
      </c>
      <c r="JS70" s="29"/>
      <c r="JT70" s="38">
        <f>JT71</f>
        <v>7342163.9999999991</v>
      </c>
      <c r="JV70" s="73">
        <f t="shared" si="489"/>
        <v>0</v>
      </c>
      <c r="JW70" s="73">
        <f t="shared" si="490"/>
        <v>0</v>
      </c>
      <c r="JX70" s="73">
        <f t="shared" si="491"/>
        <v>0</v>
      </c>
      <c r="JY70" s="80">
        <f t="shared" si="492"/>
        <v>0</v>
      </c>
      <c r="JZ70" s="73">
        <f t="shared" si="493"/>
        <v>0</v>
      </c>
      <c r="KA70" s="73">
        <f t="shared" si="494"/>
        <v>0</v>
      </c>
      <c r="KB70" s="73">
        <f t="shared" si="495"/>
        <v>0</v>
      </c>
      <c r="KC70" s="73">
        <f t="shared" si="496"/>
        <v>0</v>
      </c>
      <c r="KD70" s="73">
        <f t="shared" si="497"/>
        <v>0</v>
      </c>
      <c r="KE70" s="73">
        <f t="shared" si="498"/>
        <v>0</v>
      </c>
      <c r="KF70" s="73">
        <f t="shared" si="499"/>
        <v>0</v>
      </c>
      <c r="KG70" s="73">
        <f t="shared" si="500"/>
        <v>0</v>
      </c>
    </row>
    <row r="71" spans="1:293" s="22" customFormat="1" ht="20.25" hidden="1" customHeight="1">
      <c r="A71" s="25">
        <v>110019</v>
      </c>
      <c r="B71" s="25" t="s">
        <v>43</v>
      </c>
      <c r="C71" s="25"/>
      <c r="D71" s="25"/>
      <c r="E71" s="25"/>
      <c r="F71" s="43"/>
      <c r="G71" s="43"/>
      <c r="H71" s="37"/>
      <c r="I71" s="89">
        <f>I72</f>
        <v>48</v>
      </c>
      <c r="J71" s="89">
        <f>J72</f>
        <v>0</v>
      </c>
      <c r="K71" s="90"/>
      <c r="L71" s="91">
        <f t="shared" si="868"/>
        <v>3915820.8</v>
      </c>
      <c r="M71" s="89">
        <f t="shared" si="868"/>
        <v>42</v>
      </c>
      <c r="N71" s="36">
        <f t="shared" si="868"/>
        <v>0</v>
      </c>
      <c r="O71" s="25"/>
      <c r="P71" s="37">
        <f t="shared" si="869"/>
        <v>3426343.2</v>
      </c>
      <c r="Q71" s="36">
        <f t="shared" si="869"/>
        <v>90</v>
      </c>
      <c r="R71" s="36">
        <f t="shared" si="869"/>
        <v>0</v>
      </c>
      <c r="S71" s="25"/>
      <c r="T71" s="37">
        <f t="shared" si="870"/>
        <v>7342164</v>
      </c>
      <c r="U71" s="36">
        <f t="shared" si="870"/>
        <v>4</v>
      </c>
      <c r="V71" s="36">
        <f t="shared" si="870"/>
        <v>0</v>
      </c>
      <c r="W71" s="36"/>
      <c r="X71" s="25"/>
      <c r="Y71" s="37">
        <f t="shared" si="871"/>
        <v>326318.40000000002</v>
      </c>
      <c r="Z71" s="37"/>
      <c r="AA71" s="37"/>
      <c r="AB71" s="36">
        <f t="shared" si="871"/>
        <v>4</v>
      </c>
      <c r="AC71" s="36">
        <f t="shared" si="871"/>
        <v>0</v>
      </c>
      <c r="AD71" s="36"/>
      <c r="AE71" s="25"/>
      <c r="AF71" s="37">
        <f t="shared" si="872"/>
        <v>326318.40000000002</v>
      </c>
      <c r="AG71" s="37"/>
      <c r="AH71" s="37"/>
      <c r="AI71" s="36">
        <f t="shared" si="872"/>
        <v>8</v>
      </c>
      <c r="AJ71" s="36">
        <f t="shared" si="872"/>
        <v>0</v>
      </c>
      <c r="AK71" s="36"/>
      <c r="AL71" s="25"/>
      <c r="AM71" s="37">
        <f>AM72</f>
        <v>652636.80000000005</v>
      </c>
      <c r="AN71" s="37"/>
      <c r="AO71" s="37"/>
      <c r="AP71" s="36">
        <f t="shared" si="873"/>
        <v>4</v>
      </c>
      <c r="AQ71" s="36">
        <f t="shared" si="874"/>
        <v>0</v>
      </c>
      <c r="AR71" s="36"/>
      <c r="AS71" s="25"/>
      <c r="AT71" s="37">
        <f t="shared" si="875"/>
        <v>326318.40000000002</v>
      </c>
      <c r="AU71" s="37"/>
      <c r="AV71" s="37"/>
      <c r="AW71" s="36">
        <f t="shared" si="876"/>
        <v>4</v>
      </c>
      <c r="AX71" s="36">
        <f t="shared" si="876"/>
        <v>0</v>
      </c>
      <c r="AY71" s="36"/>
      <c r="AZ71" s="25"/>
      <c r="BA71" s="37">
        <f t="shared" si="877"/>
        <v>326318.40000000002</v>
      </c>
      <c r="BB71" s="37"/>
      <c r="BC71" s="37"/>
      <c r="BD71" s="36">
        <f t="shared" si="877"/>
        <v>8</v>
      </c>
      <c r="BE71" s="36">
        <f t="shared" si="877"/>
        <v>0</v>
      </c>
      <c r="BF71" s="36"/>
      <c r="BG71" s="25"/>
      <c r="BH71" s="37">
        <f>BH72</f>
        <v>652636.80000000005</v>
      </c>
      <c r="BI71" s="37"/>
      <c r="BJ71" s="37"/>
      <c r="BK71" s="36">
        <f t="shared" si="878"/>
        <v>4</v>
      </c>
      <c r="BL71" s="36">
        <f t="shared" si="879"/>
        <v>0</v>
      </c>
      <c r="BM71" s="36"/>
      <c r="BN71" s="25"/>
      <c r="BO71" s="37">
        <f t="shared" si="880"/>
        <v>326318.40000000002</v>
      </c>
      <c r="BP71" s="37"/>
      <c r="BQ71" s="37"/>
      <c r="BR71" s="36">
        <f t="shared" si="881"/>
        <v>4</v>
      </c>
      <c r="BS71" s="36">
        <f t="shared" si="881"/>
        <v>0</v>
      </c>
      <c r="BT71" s="36"/>
      <c r="BU71" s="25"/>
      <c r="BV71" s="37">
        <f t="shared" si="882"/>
        <v>326318.40000000002</v>
      </c>
      <c r="BW71" s="37"/>
      <c r="BX71" s="37"/>
      <c r="BY71" s="36">
        <f t="shared" si="882"/>
        <v>8</v>
      </c>
      <c r="BZ71" s="36">
        <f t="shared" si="882"/>
        <v>0</v>
      </c>
      <c r="CA71" s="36"/>
      <c r="CB71" s="25"/>
      <c r="CC71" s="37">
        <f>CC72</f>
        <v>652636.80000000005</v>
      </c>
      <c r="CD71" s="37"/>
      <c r="CE71" s="37"/>
      <c r="CF71" s="36">
        <f t="shared" si="883"/>
        <v>4</v>
      </c>
      <c r="CG71" s="36">
        <f t="shared" si="884"/>
        <v>0</v>
      </c>
      <c r="CH71" s="36"/>
      <c r="CI71" s="25"/>
      <c r="CJ71" s="37">
        <f t="shared" si="885"/>
        <v>326318.40000000002</v>
      </c>
      <c r="CK71" s="37"/>
      <c r="CL71" s="37"/>
      <c r="CM71" s="36">
        <f t="shared" si="886"/>
        <v>4</v>
      </c>
      <c r="CN71" s="36">
        <f t="shared" si="886"/>
        <v>0</v>
      </c>
      <c r="CO71" s="36"/>
      <c r="CP71" s="25"/>
      <c r="CQ71" s="37">
        <f t="shared" si="887"/>
        <v>326318.40000000002</v>
      </c>
      <c r="CR71" s="37"/>
      <c r="CS71" s="37"/>
      <c r="CT71" s="36">
        <f t="shared" si="887"/>
        <v>8</v>
      </c>
      <c r="CU71" s="36">
        <f t="shared" si="887"/>
        <v>0</v>
      </c>
      <c r="CV71" s="36"/>
      <c r="CW71" s="25"/>
      <c r="CX71" s="37">
        <f>CX72</f>
        <v>652636.80000000005</v>
      </c>
      <c r="CY71" s="37"/>
      <c r="CZ71" s="37"/>
      <c r="DA71" s="36">
        <f t="shared" si="888"/>
        <v>4</v>
      </c>
      <c r="DB71" s="36">
        <f t="shared" si="889"/>
        <v>0</v>
      </c>
      <c r="DC71" s="36"/>
      <c r="DD71" s="25"/>
      <c r="DE71" s="37">
        <f t="shared" si="890"/>
        <v>326318.40000000002</v>
      </c>
      <c r="DF71" s="37"/>
      <c r="DG71" s="37"/>
      <c r="DH71" s="36">
        <f t="shared" si="891"/>
        <v>4</v>
      </c>
      <c r="DI71" s="36">
        <f t="shared" si="891"/>
        <v>0</v>
      </c>
      <c r="DJ71" s="36"/>
      <c r="DK71" s="25"/>
      <c r="DL71" s="37">
        <f t="shared" si="892"/>
        <v>326318.40000000002</v>
      </c>
      <c r="DM71" s="37"/>
      <c r="DN71" s="37"/>
      <c r="DO71" s="36">
        <f t="shared" si="892"/>
        <v>8</v>
      </c>
      <c r="DP71" s="36">
        <f t="shared" si="892"/>
        <v>0</v>
      </c>
      <c r="DQ71" s="36"/>
      <c r="DR71" s="25"/>
      <c r="DS71" s="37">
        <f>DS72</f>
        <v>652636.80000000005</v>
      </c>
      <c r="DT71" s="37"/>
      <c r="DU71" s="37"/>
      <c r="DV71" s="36">
        <f t="shared" si="893"/>
        <v>4</v>
      </c>
      <c r="DW71" s="36">
        <f t="shared" si="894"/>
        <v>0</v>
      </c>
      <c r="DX71" s="36"/>
      <c r="DY71" s="25"/>
      <c r="DZ71" s="37">
        <f t="shared" si="895"/>
        <v>326318.40000000002</v>
      </c>
      <c r="EA71" s="37"/>
      <c r="EB71" s="37"/>
      <c r="EC71" s="36">
        <f t="shared" si="896"/>
        <v>4</v>
      </c>
      <c r="ED71" s="36">
        <f t="shared" si="896"/>
        <v>0</v>
      </c>
      <c r="EE71" s="36"/>
      <c r="EF71" s="25"/>
      <c r="EG71" s="37">
        <f t="shared" si="897"/>
        <v>326318.40000000002</v>
      </c>
      <c r="EH71" s="37"/>
      <c r="EI71" s="37"/>
      <c r="EJ71" s="36">
        <f t="shared" si="897"/>
        <v>8</v>
      </c>
      <c r="EK71" s="36">
        <f t="shared" si="897"/>
        <v>0</v>
      </c>
      <c r="EL71" s="36"/>
      <c r="EM71" s="25"/>
      <c r="EN71" s="37">
        <f>EN72</f>
        <v>652636.80000000005</v>
      </c>
      <c r="EO71" s="37"/>
      <c r="EP71" s="37"/>
      <c r="EQ71" s="36">
        <f t="shared" si="898"/>
        <v>4</v>
      </c>
      <c r="ER71" s="36">
        <f t="shared" si="899"/>
        <v>0</v>
      </c>
      <c r="ES71" s="36"/>
      <c r="ET71" s="25"/>
      <c r="EU71" s="37">
        <f t="shared" si="900"/>
        <v>326318.40000000002</v>
      </c>
      <c r="EV71" s="37"/>
      <c r="EW71" s="37"/>
      <c r="EX71" s="36">
        <f t="shared" si="901"/>
        <v>4</v>
      </c>
      <c r="EY71" s="36">
        <f t="shared" si="901"/>
        <v>0</v>
      </c>
      <c r="EZ71" s="36"/>
      <c r="FA71" s="25"/>
      <c r="FB71" s="37">
        <f t="shared" si="902"/>
        <v>326318.40000000002</v>
      </c>
      <c r="FC71" s="37"/>
      <c r="FD71" s="37"/>
      <c r="FE71" s="36">
        <f t="shared" si="902"/>
        <v>8</v>
      </c>
      <c r="FF71" s="36">
        <f t="shared" si="902"/>
        <v>0</v>
      </c>
      <c r="FG71" s="36"/>
      <c r="FH71" s="25"/>
      <c r="FI71" s="37">
        <f>FI72</f>
        <v>652636.80000000005</v>
      </c>
      <c r="FJ71" s="37"/>
      <c r="FK71" s="37"/>
      <c r="FL71" s="36">
        <f t="shared" si="903"/>
        <v>4</v>
      </c>
      <c r="FM71" s="36">
        <f t="shared" si="904"/>
        <v>0</v>
      </c>
      <c r="FN71" s="36"/>
      <c r="FO71" s="25"/>
      <c r="FP71" s="37">
        <f t="shared" si="905"/>
        <v>326318.40000000002</v>
      </c>
      <c r="FQ71" s="37"/>
      <c r="FR71" s="37"/>
      <c r="FS71" s="36">
        <f t="shared" si="906"/>
        <v>4</v>
      </c>
      <c r="FT71" s="36">
        <f t="shared" si="906"/>
        <v>0</v>
      </c>
      <c r="FU71" s="36"/>
      <c r="FV71" s="25"/>
      <c r="FW71" s="37">
        <f t="shared" si="907"/>
        <v>326318.40000000002</v>
      </c>
      <c r="FX71" s="37"/>
      <c r="FY71" s="37"/>
      <c r="FZ71" s="36">
        <f t="shared" si="907"/>
        <v>8</v>
      </c>
      <c r="GA71" s="36">
        <f t="shared" si="907"/>
        <v>0</v>
      </c>
      <c r="GB71" s="36"/>
      <c r="GC71" s="25"/>
      <c r="GD71" s="37">
        <f>GD72</f>
        <v>652636.80000000005</v>
      </c>
      <c r="GE71" s="37"/>
      <c r="GF71" s="37"/>
      <c r="GG71" s="36">
        <f t="shared" si="908"/>
        <v>4</v>
      </c>
      <c r="GH71" s="36">
        <f t="shared" si="909"/>
        <v>0</v>
      </c>
      <c r="GI71" s="36"/>
      <c r="GJ71" s="25"/>
      <c r="GK71" s="37">
        <f t="shared" si="910"/>
        <v>326318.40000000002</v>
      </c>
      <c r="GL71" s="37"/>
      <c r="GM71" s="37"/>
      <c r="GN71" s="36">
        <f t="shared" si="911"/>
        <v>4</v>
      </c>
      <c r="GO71" s="36">
        <f t="shared" si="911"/>
        <v>0</v>
      </c>
      <c r="GP71" s="36"/>
      <c r="GQ71" s="25"/>
      <c r="GR71" s="37">
        <f t="shared" si="912"/>
        <v>326318.40000000002</v>
      </c>
      <c r="GS71" s="37"/>
      <c r="GT71" s="37"/>
      <c r="GU71" s="36">
        <f t="shared" si="912"/>
        <v>8</v>
      </c>
      <c r="GV71" s="36">
        <f t="shared" si="912"/>
        <v>0</v>
      </c>
      <c r="GW71" s="36"/>
      <c r="GX71" s="25"/>
      <c r="GY71" s="37">
        <f>GY72</f>
        <v>652636.80000000005</v>
      </c>
      <c r="GZ71" s="37"/>
      <c r="HA71" s="37"/>
      <c r="HB71" s="36">
        <f t="shared" si="913"/>
        <v>4</v>
      </c>
      <c r="HC71" s="36">
        <f t="shared" si="914"/>
        <v>0</v>
      </c>
      <c r="HD71" s="36"/>
      <c r="HE71" s="25"/>
      <c r="HF71" s="37">
        <f t="shared" si="915"/>
        <v>326318.40000000002</v>
      </c>
      <c r="HG71" s="37"/>
      <c r="HH71" s="37"/>
      <c r="HI71" s="36">
        <f t="shared" si="916"/>
        <v>4</v>
      </c>
      <c r="HJ71" s="36">
        <f t="shared" si="916"/>
        <v>0</v>
      </c>
      <c r="HK71" s="36"/>
      <c r="HL71" s="25"/>
      <c r="HM71" s="37">
        <f t="shared" si="917"/>
        <v>326318.40000000002</v>
      </c>
      <c r="HN71" s="37"/>
      <c r="HO71" s="37"/>
      <c r="HP71" s="36">
        <f t="shared" si="917"/>
        <v>8</v>
      </c>
      <c r="HQ71" s="36">
        <f t="shared" si="917"/>
        <v>0</v>
      </c>
      <c r="HR71" s="36"/>
      <c r="HS71" s="25"/>
      <c r="HT71" s="37">
        <f>HT72</f>
        <v>652636.80000000005</v>
      </c>
      <c r="HU71" s="37"/>
      <c r="HV71" s="37"/>
      <c r="HW71" s="36">
        <f t="shared" si="918"/>
        <v>4</v>
      </c>
      <c r="HX71" s="36">
        <f t="shared" si="919"/>
        <v>0</v>
      </c>
      <c r="HY71" s="36"/>
      <c r="HZ71" s="25"/>
      <c r="IA71" s="37">
        <f t="shared" si="920"/>
        <v>326318.40000000002</v>
      </c>
      <c r="IB71" s="37"/>
      <c r="IC71" s="37"/>
      <c r="ID71" s="36">
        <f t="shared" si="921"/>
        <v>2</v>
      </c>
      <c r="IE71" s="36">
        <f t="shared" si="921"/>
        <v>0</v>
      </c>
      <c r="IF71" s="36"/>
      <c r="IG71" s="25"/>
      <c r="IH71" s="37">
        <f t="shared" si="922"/>
        <v>163159.20000000001</v>
      </c>
      <c r="II71" s="37"/>
      <c r="IJ71" s="37"/>
      <c r="IK71" s="36">
        <f t="shared" si="922"/>
        <v>6</v>
      </c>
      <c r="IL71" s="36">
        <f t="shared" si="922"/>
        <v>0</v>
      </c>
      <c r="IM71" s="36"/>
      <c r="IN71" s="25"/>
      <c r="IO71" s="37">
        <f>IO72</f>
        <v>489477.60000000003</v>
      </c>
      <c r="IP71" s="37"/>
      <c r="IQ71" s="37"/>
      <c r="IR71" s="36">
        <f t="shared" si="923"/>
        <v>4</v>
      </c>
      <c r="IS71" s="36">
        <f t="shared" si="924"/>
        <v>0</v>
      </c>
      <c r="IT71" s="36"/>
      <c r="IU71" s="25"/>
      <c r="IV71" s="37">
        <f t="shared" si="925"/>
        <v>326318.40000000002</v>
      </c>
      <c r="IW71" s="37"/>
      <c r="IX71" s="37"/>
      <c r="IY71" s="36">
        <f t="shared" si="926"/>
        <v>0</v>
      </c>
      <c r="IZ71" s="36">
        <f t="shared" si="926"/>
        <v>0</v>
      </c>
      <c r="JA71" s="36"/>
      <c r="JB71" s="25"/>
      <c r="JC71" s="37">
        <f t="shared" si="927"/>
        <v>0</v>
      </c>
      <c r="JD71" s="36">
        <f t="shared" si="927"/>
        <v>4</v>
      </c>
      <c r="JE71" s="36">
        <f t="shared" si="927"/>
        <v>0</v>
      </c>
      <c r="JF71" s="36"/>
      <c r="JG71" s="25"/>
      <c r="JH71" s="37">
        <f t="shared" si="928"/>
        <v>326318.40000000002</v>
      </c>
      <c r="JI71" s="36">
        <f t="shared" si="928"/>
        <v>48</v>
      </c>
      <c r="JJ71" s="36">
        <f t="shared" si="928"/>
        <v>0</v>
      </c>
      <c r="JK71" s="25"/>
      <c r="JL71" s="37">
        <f t="shared" si="929"/>
        <v>3915820.7999999993</v>
      </c>
      <c r="JM71" s="36">
        <f t="shared" si="929"/>
        <v>42</v>
      </c>
      <c r="JN71" s="36">
        <f t="shared" si="929"/>
        <v>0</v>
      </c>
      <c r="JO71" s="25"/>
      <c r="JP71" s="37">
        <f t="shared" si="930"/>
        <v>3426343.1999999997</v>
      </c>
      <c r="JQ71" s="36">
        <f t="shared" si="930"/>
        <v>90</v>
      </c>
      <c r="JR71" s="36">
        <f t="shared" si="930"/>
        <v>0</v>
      </c>
      <c r="JS71" s="25"/>
      <c r="JT71" s="37">
        <f>JT72</f>
        <v>7342163.9999999991</v>
      </c>
      <c r="JV71" s="73">
        <f t="shared" ref="JV71:JV102" si="931">JI71-I71</f>
        <v>0</v>
      </c>
      <c r="JW71" s="73">
        <f t="shared" ref="JW71:JW102" si="932">JJ71-J71</f>
        <v>0</v>
      </c>
      <c r="JX71" s="73">
        <f t="shared" ref="JX71:JX102" si="933">JK71-K71</f>
        <v>0</v>
      </c>
      <c r="JY71" s="80">
        <f t="shared" ref="JY71:JY102" si="934">JL71-L71</f>
        <v>0</v>
      </c>
      <c r="JZ71" s="73">
        <f t="shared" ref="JZ71:JZ102" si="935">JM71-M71</f>
        <v>0</v>
      </c>
      <c r="KA71" s="73">
        <f t="shared" ref="KA71:KA102" si="936">JN71-N71</f>
        <v>0</v>
      </c>
      <c r="KB71" s="73">
        <f t="shared" ref="KB71:KB102" si="937">JO71-O71</f>
        <v>0</v>
      </c>
      <c r="KC71" s="73">
        <f t="shared" ref="KC71:KC102" si="938">JP71-P71</f>
        <v>0</v>
      </c>
      <c r="KD71" s="73">
        <f t="shared" ref="KD71:KD102" si="939">JQ71-Q71</f>
        <v>0</v>
      </c>
      <c r="KE71" s="73">
        <f t="shared" ref="KE71:KE102" si="940">JR71-R71</f>
        <v>0</v>
      </c>
      <c r="KF71" s="73">
        <f t="shared" ref="KF71:KF102" si="941">JS71-S71</f>
        <v>0</v>
      </c>
      <c r="KG71" s="73">
        <f t="shared" ref="KG71:KG102" si="942">JT71-T71</f>
        <v>0</v>
      </c>
    </row>
    <row r="72" spans="1:293" ht="20.25" hidden="1" customHeight="1">
      <c r="A72" s="24">
        <v>110019</v>
      </c>
      <c r="B72" s="24" t="s">
        <v>43</v>
      </c>
      <c r="C72" s="24">
        <v>25</v>
      </c>
      <c r="D72" s="24" t="s">
        <v>156</v>
      </c>
      <c r="E72" s="34" t="s">
        <v>157</v>
      </c>
      <c r="F72" s="46" t="s">
        <v>158</v>
      </c>
      <c r="G72" s="52" t="s">
        <v>159</v>
      </c>
      <c r="H72" s="34">
        <v>81579.600000000006</v>
      </c>
      <c r="I72" s="86">
        <v>48</v>
      </c>
      <c r="J72" s="86"/>
      <c r="K72" s="87"/>
      <c r="L72" s="88">
        <f t="shared" ref="L72" si="943">ROUND(H72*I72,2)</f>
        <v>3915820.8</v>
      </c>
      <c r="M72" s="86">
        <v>42</v>
      </c>
      <c r="N72" s="33"/>
      <c r="O72" s="24"/>
      <c r="P72" s="34">
        <f>ROUND(H72*M72,2)</f>
        <v>3426343.2</v>
      </c>
      <c r="Q72" s="33">
        <f>I72+M72</f>
        <v>90</v>
      </c>
      <c r="R72" s="33">
        <f>J72+N72</f>
        <v>0</v>
      </c>
      <c r="S72" s="24"/>
      <c r="T72" s="34">
        <f>L72+P72</f>
        <v>7342164</v>
      </c>
      <c r="U72" s="33">
        <f>ROUND($I$72/12,0)</f>
        <v>4</v>
      </c>
      <c r="V72" s="33">
        <f>ROUND(U72*($J$72/$I$72),0)</f>
        <v>0</v>
      </c>
      <c r="W72" s="33"/>
      <c r="X72" s="24"/>
      <c r="Y72" s="34">
        <f>ROUND(U72*$H$72,2)</f>
        <v>326318.40000000002</v>
      </c>
      <c r="Z72" s="34"/>
      <c r="AA72" s="34"/>
      <c r="AB72" s="33">
        <f>ROUND($M$72/12,0)</f>
        <v>4</v>
      </c>
      <c r="AC72" s="33">
        <f>ROUND(AB72*($N$72/$M$72),0)</f>
        <v>0</v>
      </c>
      <c r="AD72" s="33"/>
      <c r="AE72" s="24"/>
      <c r="AF72" s="34">
        <f>ROUND(AB72*$H$72,2)</f>
        <v>326318.40000000002</v>
      </c>
      <c r="AG72" s="34"/>
      <c r="AH72" s="34"/>
      <c r="AI72" s="33">
        <f>U72+AB72</f>
        <v>8</v>
      </c>
      <c r="AJ72" s="33">
        <f>V72+AC72</f>
        <v>0</v>
      </c>
      <c r="AK72" s="33"/>
      <c r="AL72" s="24"/>
      <c r="AM72" s="34">
        <f>Y72+AF72</f>
        <v>652636.80000000005</v>
      </c>
      <c r="AN72" s="34"/>
      <c r="AO72" s="34"/>
      <c r="AP72" s="33">
        <f>ROUND($I$72/12,0)</f>
        <v>4</v>
      </c>
      <c r="AQ72" s="33">
        <f>ROUND(AP72*($J$72/$I$72),0)</f>
        <v>0</v>
      </c>
      <c r="AR72" s="33"/>
      <c r="AS72" s="24"/>
      <c r="AT72" s="34">
        <f>ROUND(AP72*$H$72,2)</f>
        <v>326318.40000000002</v>
      </c>
      <c r="AU72" s="34"/>
      <c r="AV72" s="34"/>
      <c r="AW72" s="33">
        <f>ROUND($M$72/12,0)</f>
        <v>4</v>
      </c>
      <c r="AX72" s="33">
        <f>ROUND(AW72*($N$72/$M$72),0)</f>
        <v>0</v>
      </c>
      <c r="AY72" s="33"/>
      <c r="AZ72" s="24"/>
      <c r="BA72" s="34">
        <f>ROUND(AW72*$H$72,2)</f>
        <v>326318.40000000002</v>
      </c>
      <c r="BB72" s="34"/>
      <c r="BC72" s="34"/>
      <c r="BD72" s="33">
        <f t="shared" ref="BD72" si="944">AP72+AW72</f>
        <v>8</v>
      </c>
      <c r="BE72" s="33">
        <f t="shared" ref="BE72" si="945">AQ72+AX72</f>
        <v>0</v>
      </c>
      <c r="BF72" s="33"/>
      <c r="BG72" s="24"/>
      <c r="BH72" s="34">
        <f t="shared" ref="BH72" si="946">AT72+BA72</f>
        <v>652636.80000000005</v>
      </c>
      <c r="BI72" s="34"/>
      <c r="BJ72" s="34"/>
      <c r="BK72" s="33">
        <f>ROUND($I$72/12,0)</f>
        <v>4</v>
      </c>
      <c r="BL72" s="33">
        <f>ROUND(BK72*($J$72/$I$72),0)</f>
        <v>0</v>
      </c>
      <c r="BM72" s="33"/>
      <c r="BN72" s="24"/>
      <c r="BO72" s="34">
        <f>ROUND(BK72*$H$72,2)</f>
        <v>326318.40000000002</v>
      </c>
      <c r="BP72" s="34"/>
      <c r="BQ72" s="34"/>
      <c r="BR72" s="33">
        <f>ROUND($M$72/12,0)</f>
        <v>4</v>
      </c>
      <c r="BS72" s="33">
        <f>ROUND(BR72*($N$72/$M$72),0)</f>
        <v>0</v>
      </c>
      <c r="BT72" s="33"/>
      <c r="BU72" s="24"/>
      <c r="BV72" s="34">
        <f>ROUND(BR72*$H$72,2)</f>
        <v>326318.40000000002</v>
      </c>
      <c r="BW72" s="34"/>
      <c r="BX72" s="34"/>
      <c r="BY72" s="33">
        <f t="shared" ref="BY72" si="947">BK72+BR72</f>
        <v>8</v>
      </c>
      <c r="BZ72" s="33">
        <f t="shared" ref="BZ72" si="948">BL72+BS72</f>
        <v>0</v>
      </c>
      <c r="CA72" s="33"/>
      <c r="CB72" s="24"/>
      <c r="CC72" s="34">
        <f t="shared" ref="CC72" si="949">BO72+BV72</f>
        <v>652636.80000000005</v>
      </c>
      <c r="CD72" s="34"/>
      <c r="CE72" s="34"/>
      <c r="CF72" s="33">
        <f>ROUND($I$72/12,0)</f>
        <v>4</v>
      </c>
      <c r="CG72" s="33">
        <f>ROUND(CF72*($J$72/$I$72),0)</f>
        <v>0</v>
      </c>
      <c r="CH72" s="33"/>
      <c r="CI72" s="24"/>
      <c r="CJ72" s="34">
        <f>ROUND(CF72*$H$72,2)</f>
        <v>326318.40000000002</v>
      </c>
      <c r="CK72" s="34"/>
      <c r="CL72" s="34"/>
      <c r="CM72" s="33">
        <f>ROUND($M$72/12,0)</f>
        <v>4</v>
      </c>
      <c r="CN72" s="33">
        <f>ROUND(CM72*($N$72/$M$72),0)</f>
        <v>0</v>
      </c>
      <c r="CO72" s="33"/>
      <c r="CP72" s="24"/>
      <c r="CQ72" s="34">
        <f>ROUND(CM72*$H$72,2)</f>
        <v>326318.40000000002</v>
      </c>
      <c r="CR72" s="34"/>
      <c r="CS72" s="34"/>
      <c r="CT72" s="33">
        <f t="shared" ref="CT72" si="950">CF72+CM72</f>
        <v>8</v>
      </c>
      <c r="CU72" s="33">
        <f t="shared" ref="CU72" si="951">CG72+CN72</f>
        <v>0</v>
      </c>
      <c r="CV72" s="33"/>
      <c r="CW72" s="24"/>
      <c r="CX72" s="34">
        <f t="shared" ref="CX72" si="952">CJ72+CQ72</f>
        <v>652636.80000000005</v>
      </c>
      <c r="CY72" s="34"/>
      <c r="CZ72" s="34"/>
      <c r="DA72" s="33">
        <f>ROUND($I$72/12,0)</f>
        <v>4</v>
      </c>
      <c r="DB72" s="33">
        <f>ROUND(DA72*($J$72/$I$72),0)</f>
        <v>0</v>
      </c>
      <c r="DC72" s="33"/>
      <c r="DD72" s="24"/>
      <c r="DE72" s="34">
        <f>ROUND(DA72*$H$72,2)</f>
        <v>326318.40000000002</v>
      </c>
      <c r="DF72" s="34"/>
      <c r="DG72" s="34"/>
      <c r="DH72" s="33">
        <f>ROUND($M$72/12,0)</f>
        <v>4</v>
      </c>
      <c r="DI72" s="33">
        <f>ROUND(DH72*($N$72/$M$72),0)</f>
        <v>0</v>
      </c>
      <c r="DJ72" s="33"/>
      <c r="DK72" s="24"/>
      <c r="DL72" s="34">
        <f>ROUND(DH72*$H$72,2)</f>
        <v>326318.40000000002</v>
      </c>
      <c r="DM72" s="34"/>
      <c r="DN72" s="34"/>
      <c r="DO72" s="33">
        <f t="shared" ref="DO72" si="953">DA72+DH72</f>
        <v>8</v>
      </c>
      <c r="DP72" s="33">
        <f t="shared" ref="DP72" si="954">DB72+DI72</f>
        <v>0</v>
      </c>
      <c r="DQ72" s="33"/>
      <c r="DR72" s="24"/>
      <c r="DS72" s="34">
        <f t="shared" ref="DS72" si="955">DE72+DL72</f>
        <v>652636.80000000005</v>
      </c>
      <c r="DT72" s="34"/>
      <c r="DU72" s="34"/>
      <c r="DV72" s="33">
        <f>ROUND($I$72/12,0)</f>
        <v>4</v>
      </c>
      <c r="DW72" s="33">
        <f>ROUND(DV72*($J$72/$I$72),0)</f>
        <v>0</v>
      </c>
      <c r="DX72" s="33"/>
      <c r="DY72" s="24"/>
      <c r="DZ72" s="34">
        <f>ROUND(DV72*$H$72,2)</f>
        <v>326318.40000000002</v>
      </c>
      <c r="EA72" s="34"/>
      <c r="EB72" s="34"/>
      <c r="EC72" s="33">
        <f>ROUND($M$72/12,0)</f>
        <v>4</v>
      </c>
      <c r="ED72" s="33">
        <f>ROUND(EC72*($N$72/$M$72),0)</f>
        <v>0</v>
      </c>
      <c r="EE72" s="33"/>
      <c r="EF72" s="24"/>
      <c r="EG72" s="34">
        <f>ROUND(EC72*$H$72,2)</f>
        <v>326318.40000000002</v>
      </c>
      <c r="EH72" s="34"/>
      <c r="EI72" s="34"/>
      <c r="EJ72" s="33">
        <f t="shared" ref="EJ72" si="956">DV72+EC72</f>
        <v>8</v>
      </c>
      <c r="EK72" s="33">
        <f t="shared" ref="EK72" si="957">DW72+ED72</f>
        <v>0</v>
      </c>
      <c r="EL72" s="33"/>
      <c r="EM72" s="24"/>
      <c r="EN72" s="34">
        <f t="shared" ref="EN72" si="958">DZ72+EG72</f>
        <v>652636.80000000005</v>
      </c>
      <c r="EO72" s="34"/>
      <c r="EP72" s="34"/>
      <c r="EQ72" s="33">
        <f>ROUND($I$72/12,0)</f>
        <v>4</v>
      </c>
      <c r="ER72" s="33">
        <f>ROUND(EQ72*($J$72/$I$72),0)</f>
        <v>0</v>
      </c>
      <c r="ES72" s="33"/>
      <c r="ET72" s="24"/>
      <c r="EU72" s="34">
        <f>ROUND(EQ72*$H$72,2)</f>
        <v>326318.40000000002</v>
      </c>
      <c r="EV72" s="34"/>
      <c r="EW72" s="34"/>
      <c r="EX72" s="33">
        <f>ROUND($M$72/12,0)</f>
        <v>4</v>
      </c>
      <c r="EY72" s="33">
        <f>ROUND(EX72*($N$72/$M$72),0)</f>
        <v>0</v>
      </c>
      <c r="EZ72" s="33"/>
      <c r="FA72" s="24"/>
      <c r="FB72" s="34">
        <f>ROUND(EX72*$H$72,2)</f>
        <v>326318.40000000002</v>
      </c>
      <c r="FC72" s="34"/>
      <c r="FD72" s="34"/>
      <c r="FE72" s="33">
        <f t="shared" ref="FE72" si="959">EQ72+EX72</f>
        <v>8</v>
      </c>
      <c r="FF72" s="33">
        <f t="shared" ref="FF72" si="960">ER72+EY72</f>
        <v>0</v>
      </c>
      <c r="FG72" s="33"/>
      <c r="FH72" s="24"/>
      <c r="FI72" s="34">
        <f t="shared" ref="FI72" si="961">EU72+FB72</f>
        <v>652636.80000000005</v>
      </c>
      <c r="FJ72" s="34"/>
      <c r="FK72" s="34"/>
      <c r="FL72" s="33">
        <f>ROUND($I$72/12,0)</f>
        <v>4</v>
      </c>
      <c r="FM72" s="33">
        <f>ROUND(FL72*($J$72/$I$72),0)</f>
        <v>0</v>
      </c>
      <c r="FN72" s="33"/>
      <c r="FO72" s="24"/>
      <c r="FP72" s="34">
        <f>ROUND(FL72*$H$72,2)</f>
        <v>326318.40000000002</v>
      </c>
      <c r="FQ72" s="34"/>
      <c r="FR72" s="34"/>
      <c r="FS72" s="33">
        <f>ROUND($M$72/12,0)</f>
        <v>4</v>
      </c>
      <c r="FT72" s="33">
        <f>ROUND(FS72*($N$72/$M$72),0)</f>
        <v>0</v>
      </c>
      <c r="FU72" s="33"/>
      <c r="FV72" s="24"/>
      <c r="FW72" s="34">
        <f>ROUND(FS72*$H$72,2)</f>
        <v>326318.40000000002</v>
      </c>
      <c r="FX72" s="34"/>
      <c r="FY72" s="34"/>
      <c r="FZ72" s="33">
        <f t="shared" ref="FZ72" si="962">FL72+FS72</f>
        <v>8</v>
      </c>
      <c r="GA72" s="33">
        <f t="shared" ref="GA72" si="963">FM72+FT72</f>
        <v>0</v>
      </c>
      <c r="GB72" s="33"/>
      <c r="GC72" s="24"/>
      <c r="GD72" s="34">
        <f t="shared" ref="GD72" si="964">FP72+FW72</f>
        <v>652636.80000000005</v>
      </c>
      <c r="GE72" s="34"/>
      <c r="GF72" s="34"/>
      <c r="GG72" s="33">
        <f>ROUND($I$72/12,0)</f>
        <v>4</v>
      </c>
      <c r="GH72" s="33">
        <f>ROUND(GG72*($J$72/$I$72),0)</f>
        <v>0</v>
      </c>
      <c r="GI72" s="33"/>
      <c r="GJ72" s="24"/>
      <c r="GK72" s="34">
        <f>ROUND(GG72*$H$72,2)</f>
        <v>326318.40000000002</v>
      </c>
      <c r="GL72" s="34"/>
      <c r="GM72" s="34"/>
      <c r="GN72" s="33">
        <f>ROUND($M$72/12,0)</f>
        <v>4</v>
      </c>
      <c r="GO72" s="33">
        <f>ROUND(GN72*($N$72/$M$72),0)</f>
        <v>0</v>
      </c>
      <c r="GP72" s="33"/>
      <c r="GQ72" s="24"/>
      <c r="GR72" s="34">
        <f>ROUND(GN72*$H$72,2)</f>
        <v>326318.40000000002</v>
      </c>
      <c r="GS72" s="34"/>
      <c r="GT72" s="34"/>
      <c r="GU72" s="33">
        <f t="shared" ref="GU72" si="965">GG72+GN72</f>
        <v>8</v>
      </c>
      <c r="GV72" s="33">
        <f t="shared" ref="GV72" si="966">GH72+GO72</f>
        <v>0</v>
      </c>
      <c r="GW72" s="33"/>
      <c r="GX72" s="24"/>
      <c r="GY72" s="34">
        <f t="shared" ref="GY72" si="967">GK72+GR72</f>
        <v>652636.80000000005</v>
      </c>
      <c r="GZ72" s="34"/>
      <c r="HA72" s="34"/>
      <c r="HB72" s="33">
        <f>ROUND($I$72/12,0)</f>
        <v>4</v>
      </c>
      <c r="HC72" s="33">
        <f>ROUND(HB72*($J$72/$I$72),0)</f>
        <v>0</v>
      </c>
      <c r="HD72" s="33"/>
      <c r="HE72" s="24"/>
      <c r="HF72" s="34">
        <f>ROUND(HB72*$H$72,2)</f>
        <v>326318.40000000002</v>
      </c>
      <c r="HG72" s="34"/>
      <c r="HH72" s="34"/>
      <c r="HI72" s="33">
        <f>ROUND($M$72/12,0)</f>
        <v>4</v>
      </c>
      <c r="HJ72" s="33">
        <f>ROUND(HI72*($N$72/$M$72),0)</f>
        <v>0</v>
      </c>
      <c r="HK72" s="33"/>
      <c r="HL72" s="24"/>
      <c r="HM72" s="34">
        <f>ROUND(HI72*$H$72,2)</f>
        <v>326318.40000000002</v>
      </c>
      <c r="HN72" s="34"/>
      <c r="HO72" s="34"/>
      <c r="HP72" s="33">
        <f t="shared" ref="HP72" si="968">HB72+HI72</f>
        <v>8</v>
      </c>
      <c r="HQ72" s="33">
        <f t="shared" ref="HQ72" si="969">HC72+HJ72</f>
        <v>0</v>
      </c>
      <c r="HR72" s="33"/>
      <c r="HS72" s="24"/>
      <c r="HT72" s="34">
        <f t="shared" ref="HT72" si="970">HF72+HM72</f>
        <v>652636.80000000005</v>
      </c>
      <c r="HU72" s="34"/>
      <c r="HV72" s="34"/>
      <c r="HW72" s="33">
        <f>ROUND($I$72/12,0)</f>
        <v>4</v>
      </c>
      <c r="HX72" s="33">
        <f>ROUND(HW72*($J$72/$I$72),0)</f>
        <v>0</v>
      </c>
      <c r="HY72" s="33"/>
      <c r="HZ72" s="24"/>
      <c r="IA72" s="34">
        <f>ROUND(HW72*$H$72,2)</f>
        <v>326318.40000000002</v>
      </c>
      <c r="IB72" s="34"/>
      <c r="IC72" s="34"/>
      <c r="ID72" s="33">
        <f>ROUND($M$72/12,0)-2</f>
        <v>2</v>
      </c>
      <c r="IE72" s="33">
        <f>ROUND(ID72*($N$72/$M$72),0)</f>
        <v>0</v>
      </c>
      <c r="IF72" s="33"/>
      <c r="IG72" s="24"/>
      <c r="IH72" s="34">
        <f>ROUND(ID72*$H$72,2)</f>
        <v>163159.20000000001</v>
      </c>
      <c r="II72" s="34"/>
      <c r="IJ72" s="34"/>
      <c r="IK72" s="33">
        <f t="shared" ref="IK72" si="971">HW72+ID72</f>
        <v>6</v>
      </c>
      <c r="IL72" s="33">
        <f t="shared" ref="IL72" si="972">HX72+IE72</f>
        <v>0</v>
      </c>
      <c r="IM72" s="33"/>
      <c r="IN72" s="24"/>
      <c r="IO72" s="34">
        <f t="shared" ref="IO72" si="973">IA72+IH72</f>
        <v>489477.60000000003</v>
      </c>
      <c r="IP72" s="34"/>
      <c r="IQ72" s="34"/>
      <c r="IR72" s="33">
        <f>ROUND($I$72/12,0)</f>
        <v>4</v>
      </c>
      <c r="IS72" s="33">
        <f>ROUND(IR72*($J$72/$I$72),0)</f>
        <v>0</v>
      </c>
      <c r="IT72" s="33"/>
      <c r="IU72" s="24"/>
      <c r="IV72" s="34">
        <f>ROUND(IR72*$H$72,2)</f>
        <v>326318.40000000002</v>
      </c>
      <c r="IW72" s="34"/>
      <c r="IX72" s="34"/>
      <c r="IY72" s="33"/>
      <c r="IZ72" s="33">
        <f>ROUND(IY72*($N$72/$M$72),0)</f>
        <v>0</v>
      </c>
      <c r="JA72" s="33"/>
      <c r="JB72" s="24"/>
      <c r="JC72" s="34">
        <f>ROUND(IY72*$H$72,2)</f>
        <v>0</v>
      </c>
      <c r="JD72" s="33">
        <f t="shared" ref="JD72" si="974">IR72+IY72</f>
        <v>4</v>
      </c>
      <c r="JE72" s="33">
        <f t="shared" ref="JE72" si="975">IS72+IZ72</f>
        <v>0</v>
      </c>
      <c r="JF72" s="33"/>
      <c r="JG72" s="24"/>
      <c r="JH72" s="34">
        <f t="shared" ref="JH72" si="976">IV72+JC72</f>
        <v>326318.40000000002</v>
      </c>
      <c r="JI72" s="33">
        <f>U72+AP72+BK72+CF72+DA72+DV72+EQ72+FL72+GG72+HB72+HW72+IR72</f>
        <v>48</v>
      </c>
      <c r="JJ72" s="33">
        <f>V72+AQ72+BL72+CG72+DB72+DW72+ER72+FM72+GH72+HC72+HX72+IS72</f>
        <v>0</v>
      </c>
      <c r="JK72" s="33"/>
      <c r="JL72" s="34">
        <f>Y72+AT72+BO72+CJ72+DE72+DZ72+EU72+FP72+GK72+HF72+IA72+IV72</f>
        <v>3915820.7999999993</v>
      </c>
      <c r="JM72" s="33">
        <f t="shared" ref="JM72" si="977">AB72+AW72+BR72+CM72+DH72+EC72+EX72+FS72+GN72+HI72+ID72+IY72</f>
        <v>42</v>
      </c>
      <c r="JN72" s="33">
        <f t="shared" ref="JN72" si="978">AC72+AX72+BS72+CN72+DI72+ED72+EY72+FT72+GO72+HJ72+IE72+IZ72</f>
        <v>0</v>
      </c>
      <c r="JO72" s="33"/>
      <c r="JP72" s="34">
        <f t="shared" ref="JP72" si="979">AF72+BA72+BV72+CQ72+DL72+EG72+FB72+FW72+GR72+HM72+IH72+JC72</f>
        <v>3426343.1999999997</v>
      </c>
      <c r="JQ72" s="33">
        <f t="shared" ref="JQ72" si="980">JI72+JM72</f>
        <v>90</v>
      </c>
      <c r="JR72" s="33">
        <f t="shared" ref="JR72" si="981">JJ72+JN72</f>
        <v>0</v>
      </c>
      <c r="JS72" s="24"/>
      <c r="JT72" s="34">
        <f t="shared" ref="JT72" si="982">JL72+JP72</f>
        <v>7342163.9999999991</v>
      </c>
      <c r="JV72" s="73">
        <f t="shared" si="931"/>
        <v>0</v>
      </c>
      <c r="JW72" s="73">
        <f t="shared" si="932"/>
        <v>0</v>
      </c>
      <c r="JX72" s="73">
        <f t="shared" si="933"/>
        <v>0</v>
      </c>
      <c r="JY72" s="80">
        <f t="shared" si="934"/>
        <v>0</v>
      </c>
      <c r="JZ72" s="73">
        <f t="shared" si="935"/>
        <v>0</v>
      </c>
      <c r="KA72" s="73">
        <f t="shared" si="936"/>
        <v>0</v>
      </c>
      <c r="KB72" s="73">
        <f t="shared" si="937"/>
        <v>0</v>
      </c>
      <c r="KC72" s="73">
        <f t="shared" si="938"/>
        <v>0</v>
      </c>
      <c r="KD72" s="73">
        <f t="shared" si="939"/>
        <v>0</v>
      </c>
      <c r="KE72" s="73">
        <f t="shared" si="940"/>
        <v>0</v>
      </c>
      <c r="KF72" s="73">
        <f t="shared" si="941"/>
        <v>0</v>
      </c>
      <c r="KG72" s="73">
        <f t="shared" si="942"/>
        <v>0</v>
      </c>
    </row>
    <row r="73" spans="1:293" s="28" customFormat="1" ht="20.25" customHeight="1">
      <c r="A73" s="29">
        <v>110035</v>
      </c>
      <c r="B73" s="29" t="s">
        <v>44</v>
      </c>
      <c r="C73" s="29"/>
      <c r="D73" s="29"/>
      <c r="E73" s="29"/>
      <c r="F73" s="42"/>
      <c r="G73" s="42"/>
      <c r="H73" s="38"/>
      <c r="I73" s="39">
        <f>I74</f>
        <v>0</v>
      </c>
      <c r="J73" s="39">
        <f>J74</f>
        <v>0</v>
      </c>
      <c r="K73" s="29"/>
      <c r="L73" s="38">
        <f t="shared" ref="L73:N74" si="983">L74</f>
        <v>0</v>
      </c>
      <c r="M73" s="39">
        <f t="shared" si="983"/>
        <v>0</v>
      </c>
      <c r="N73" s="39">
        <f t="shared" si="983"/>
        <v>0</v>
      </c>
      <c r="O73" s="29"/>
      <c r="P73" s="38">
        <f t="shared" ref="P73:R74" si="984">P74</f>
        <v>0</v>
      </c>
      <c r="Q73" s="39">
        <f t="shared" si="984"/>
        <v>0</v>
      </c>
      <c r="R73" s="39">
        <f t="shared" si="984"/>
        <v>0</v>
      </c>
      <c r="S73" s="29"/>
      <c r="T73" s="38">
        <f t="shared" ref="T73:V74" si="985">T74</f>
        <v>0</v>
      </c>
      <c r="U73" s="39">
        <f t="shared" si="985"/>
        <v>0</v>
      </c>
      <c r="V73" s="39">
        <f t="shared" si="985"/>
        <v>0</v>
      </c>
      <c r="W73" s="39"/>
      <c r="X73" s="29"/>
      <c r="Y73" s="38">
        <f t="shared" ref="Y73:AC74" si="986">Y74</f>
        <v>0</v>
      </c>
      <c r="Z73" s="38"/>
      <c r="AA73" s="38"/>
      <c r="AB73" s="39">
        <f t="shared" si="986"/>
        <v>0</v>
      </c>
      <c r="AC73" s="39">
        <f t="shared" si="986"/>
        <v>0</v>
      </c>
      <c r="AD73" s="39"/>
      <c r="AE73" s="29"/>
      <c r="AF73" s="38">
        <f t="shared" ref="AF73:AJ74" si="987">AF74</f>
        <v>0</v>
      </c>
      <c r="AG73" s="38"/>
      <c r="AH73" s="38"/>
      <c r="AI73" s="39">
        <f t="shared" si="987"/>
        <v>0</v>
      </c>
      <c r="AJ73" s="39">
        <f t="shared" si="987"/>
        <v>0</v>
      </c>
      <c r="AK73" s="39"/>
      <c r="AL73" s="29"/>
      <c r="AM73" s="38">
        <f>AM74</f>
        <v>0</v>
      </c>
      <c r="AN73" s="38"/>
      <c r="AO73" s="38"/>
      <c r="AP73" s="39">
        <f t="shared" ref="AP73:AP74" si="988">AP74</f>
        <v>0</v>
      </c>
      <c r="AQ73" s="39">
        <f t="shared" ref="AQ73:AQ74" si="989">AQ74</f>
        <v>0</v>
      </c>
      <c r="AR73" s="39"/>
      <c r="AS73" s="29"/>
      <c r="AT73" s="38">
        <f t="shared" ref="AT73:AT74" si="990">AT74</f>
        <v>0</v>
      </c>
      <c r="AU73" s="38"/>
      <c r="AV73" s="38"/>
      <c r="AW73" s="39">
        <f t="shared" ref="AW73:AX74" si="991">AW74</f>
        <v>0</v>
      </c>
      <c r="AX73" s="39">
        <f t="shared" si="991"/>
        <v>0</v>
      </c>
      <c r="AY73" s="39"/>
      <c r="AZ73" s="29"/>
      <c r="BA73" s="38">
        <f t="shared" ref="BA73:BE74" si="992">BA74</f>
        <v>0</v>
      </c>
      <c r="BB73" s="38"/>
      <c r="BC73" s="38"/>
      <c r="BD73" s="39">
        <f t="shared" si="992"/>
        <v>0</v>
      </c>
      <c r="BE73" s="39">
        <f t="shared" si="992"/>
        <v>0</v>
      </c>
      <c r="BF73" s="39"/>
      <c r="BG73" s="29"/>
      <c r="BH73" s="38">
        <f>BH74</f>
        <v>0</v>
      </c>
      <c r="BI73" s="38"/>
      <c r="BJ73" s="38"/>
      <c r="BK73" s="39">
        <f t="shared" ref="BK73:BK74" si="993">BK74</f>
        <v>0</v>
      </c>
      <c r="BL73" s="39">
        <f t="shared" ref="BL73:BL74" si="994">BL74</f>
        <v>0</v>
      </c>
      <c r="BM73" s="39"/>
      <c r="BN73" s="29"/>
      <c r="BO73" s="38">
        <f t="shared" ref="BO73:BO74" si="995">BO74</f>
        <v>0</v>
      </c>
      <c r="BP73" s="38"/>
      <c r="BQ73" s="38"/>
      <c r="BR73" s="39">
        <f t="shared" ref="BR73:BS74" si="996">BR74</f>
        <v>0</v>
      </c>
      <c r="BS73" s="39">
        <f t="shared" si="996"/>
        <v>0</v>
      </c>
      <c r="BT73" s="39"/>
      <c r="BU73" s="29"/>
      <c r="BV73" s="38">
        <f t="shared" ref="BV73:BZ74" si="997">BV74</f>
        <v>0</v>
      </c>
      <c r="BW73" s="38"/>
      <c r="BX73" s="38"/>
      <c r="BY73" s="39">
        <f t="shared" si="997"/>
        <v>0</v>
      </c>
      <c r="BZ73" s="39">
        <f t="shared" si="997"/>
        <v>0</v>
      </c>
      <c r="CA73" s="39"/>
      <c r="CB73" s="29"/>
      <c r="CC73" s="38">
        <f>CC74</f>
        <v>0</v>
      </c>
      <c r="CD73" s="38"/>
      <c r="CE73" s="38"/>
      <c r="CF73" s="39">
        <f t="shared" ref="CF73:CF74" si="998">CF74</f>
        <v>0</v>
      </c>
      <c r="CG73" s="39">
        <f t="shared" ref="CG73:CG74" si="999">CG74</f>
        <v>0</v>
      </c>
      <c r="CH73" s="39"/>
      <c r="CI73" s="29"/>
      <c r="CJ73" s="38">
        <f t="shared" ref="CJ73:CJ74" si="1000">CJ74</f>
        <v>0</v>
      </c>
      <c r="CK73" s="38"/>
      <c r="CL73" s="38"/>
      <c r="CM73" s="39">
        <f t="shared" ref="CM73:CN74" si="1001">CM74</f>
        <v>0</v>
      </c>
      <c r="CN73" s="39">
        <f t="shared" si="1001"/>
        <v>0</v>
      </c>
      <c r="CO73" s="39"/>
      <c r="CP73" s="29"/>
      <c r="CQ73" s="38">
        <f t="shared" ref="CQ73:CU74" si="1002">CQ74</f>
        <v>0</v>
      </c>
      <c r="CR73" s="38"/>
      <c r="CS73" s="38"/>
      <c r="CT73" s="39">
        <f t="shared" si="1002"/>
        <v>0</v>
      </c>
      <c r="CU73" s="39">
        <f t="shared" si="1002"/>
        <v>0</v>
      </c>
      <c r="CV73" s="39"/>
      <c r="CW73" s="29"/>
      <c r="CX73" s="38">
        <f>CX74</f>
        <v>0</v>
      </c>
      <c r="CY73" s="38"/>
      <c r="CZ73" s="38"/>
      <c r="DA73" s="39">
        <f t="shared" ref="DA73:DA74" si="1003">DA74</f>
        <v>0</v>
      </c>
      <c r="DB73" s="39">
        <f t="shared" ref="DB73:DB74" si="1004">DB74</f>
        <v>0</v>
      </c>
      <c r="DC73" s="39"/>
      <c r="DD73" s="29"/>
      <c r="DE73" s="38">
        <f t="shared" ref="DE73:DE74" si="1005">DE74</f>
        <v>0</v>
      </c>
      <c r="DF73" s="38"/>
      <c r="DG73" s="38"/>
      <c r="DH73" s="39">
        <f t="shared" ref="DH73:DI74" si="1006">DH74</f>
        <v>0</v>
      </c>
      <c r="DI73" s="39">
        <f t="shared" si="1006"/>
        <v>0</v>
      </c>
      <c r="DJ73" s="39"/>
      <c r="DK73" s="29"/>
      <c r="DL73" s="38">
        <f t="shared" ref="DL73:DP74" si="1007">DL74</f>
        <v>0</v>
      </c>
      <c r="DM73" s="38"/>
      <c r="DN73" s="38"/>
      <c r="DO73" s="39">
        <f t="shared" si="1007"/>
        <v>0</v>
      </c>
      <c r="DP73" s="39">
        <f t="shared" si="1007"/>
        <v>0</v>
      </c>
      <c r="DQ73" s="39"/>
      <c r="DR73" s="29"/>
      <c r="DS73" s="38">
        <f>DS74</f>
        <v>0</v>
      </c>
      <c r="DT73" s="38"/>
      <c r="DU73" s="38"/>
      <c r="DV73" s="39">
        <f t="shared" ref="DV73:DV74" si="1008">DV74</f>
        <v>0</v>
      </c>
      <c r="DW73" s="39">
        <f t="shared" ref="DW73:DW74" si="1009">DW74</f>
        <v>0</v>
      </c>
      <c r="DX73" s="39"/>
      <c r="DY73" s="29"/>
      <c r="DZ73" s="38">
        <f t="shared" ref="DZ73:DZ74" si="1010">DZ74</f>
        <v>0</v>
      </c>
      <c r="EA73" s="38"/>
      <c r="EB73" s="38"/>
      <c r="EC73" s="39">
        <f t="shared" ref="EC73:ED74" si="1011">EC74</f>
        <v>0</v>
      </c>
      <c r="ED73" s="39">
        <f t="shared" si="1011"/>
        <v>0</v>
      </c>
      <c r="EE73" s="39"/>
      <c r="EF73" s="29"/>
      <c r="EG73" s="38">
        <f t="shared" ref="EG73:EK74" si="1012">EG74</f>
        <v>0</v>
      </c>
      <c r="EH73" s="38"/>
      <c r="EI73" s="38"/>
      <c r="EJ73" s="39">
        <f t="shared" si="1012"/>
        <v>0</v>
      </c>
      <c r="EK73" s="39">
        <f t="shared" si="1012"/>
        <v>0</v>
      </c>
      <c r="EL73" s="39"/>
      <c r="EM73" s="29"/>
      <c r="EN73" s="38">
        <f>EN74</f>
        <v>0</v>
      </c>
      <c r="EO73" s="38"/>
      <c r="EP73" s="38"/>
      <c r="EQ73" s="39">
        <f t="shared" ref="EQ73:EQ74" si="1013">EQ74</f>
        <v>0</v>
      </c>
      <c r="ER73" s="39">
        <f t="shared" ref="ER73:ER74" si="1014">ER74</f>
        <v>0</v>
      </c>
      <c r="ES73" s="39"/>
      <c r="ET73" s="29"/>
      <c r="EU73" s="38">
        <f t="shared" ref="EU73:EU74" si="1015">EU74</f>
        <v>0</v>
      </c>
      <c r="EV73" s="38"/>
      <c r="EW73" s="38"/>
      <c r="EX73" s="39">
        <f t="shared" ref="EX73:EY74" si="1016">EX74</f>
        <v>0</v>
      </c>
      <c r="EY73" s="39">
        <f t="shared" si="1016"/>
        <v>0</v>
      </c>
      <c r="EZ73" s="39"/>
      <c r="FA73" s="29"/>
      <c r="FB73" s="38">
        <f t="shared" ref="FB73:FF74" si="1017">FB74</f>
        <v>0</v>
      </c>
      <c r="FC73" s="38"/>
      <c r="FD73" s="38"/>
      <c r="FE73" s="39">
        <f t="shared" si="1017"/>
        <v>0</v>
      </c>
      <c r="FF73" s="39">
        <f t="shared" si="1017"/>
        <v>0</v>
      </c>
      <c r="FG73" s="39"/>
      <c r="FH73" s="29"/>
      <c r="FI73" s="38">
        <f>FI74</f>
        <v>0</v>
      </c>
      <c r="FJ73" s="38"/>
      <c r="FK73" s="38"/>
      <c r="FL73" s="39">
        <f t="shared" ref="FL73:FL74" si="1018">FL74</f>
        <v>0</v>
      </c>
      <c r="FM73" s="39">
        <f t="shared" ref="FM73:FM74" si="1019">FM74</f>
        <v>0</v>
      </c>
      <c r="FN73" s="39"/>
      <c r="FO73" s="29"/>
      <c r="FP73" s="38">
        <f t="shared" ref="FP73:FP74" si="1020">FP74</f>
        <v>0</v>
      </c>
      <c r="FQ73" s="38"/>
      <c r="FR73" s="38"/>
      <c r="FS73" s="39">
        <f t="shared" ref="FS73:FT74" si="1021">FS74</f>
        <v>0</v>
      </c>
      <c r="FT73" s="39">
        <f t="shared" si="1021"/>
        <v>0</v>
      </c>
      <c r="FU73" s="39"/>
      <c r="FV73" s="29"/>
      <c r="FW73" s="38">
        <f t="shared" ref="FW73:GA74" si="1022">FW74</f>
        <v>0</v>
      </c>
      <c r="FX73" s="38"/>
      <c r="FY73" s="38"/>
      <c r="FZ73" s="39">
        <f t="shared" si="1022"/>
        <v>0</v>
      </c>
      <c r="GA73" s="39">
        <f t="shared" si="1022"/>
        <v>0</v>
      </c>
      <c r="GB73" s="39"/>
      <c r="GC73" s="29"/>
      <c r="GD73" s="38">
        <f>GD74</f>
        <v>0</v>
      </c>
      <c r="GE73" s="38"/>
      <c r="GF73" s="38"/>
      <c r="GG73" s="39">
        <f t="shared" ref="GG73:GG74" si="1023">GG74</f>
        <v>0</v>
      </c>
      <c r="GH73" s="39">
        <f t="shared" ref="GH73:GH74" si="1024">GH74</f>
        <v>0</v>
      </c>
      <c r="GI73" s="39"/>
      <c r="GJ73" s="29"/>
      <c r="GK73" s="38">
        <f t="shared" ref="GK73:GK74" si="1025">GK74</f>
        <v>0</v>
      </c>
      <c r="GL73" s="38"/>
      <c r="GM73" s="38"/>
      <c r="GN73" s="39">
        <f t="shared" ref="GN73:GO74" si="1026">GN74</f>
        <v>0</v>
      </c>
      <c r="GO73" s="39">
        <f t="shared" si="1026"/>
        <v>0</v>
      </c>
      <c r="GP73" s="39"/>
      <c r="GQ73" s="29"/>
      <c r="GR73" s="38">
        <f t="shared" ref="GR73:GV74" si="1027">GR74</f>
        <v>0</v>
      </c>
      <c r="GS73" s="38"/>
      <c r="GT73" s="38"/>
      <c r="GU73" s="39">
        <f t="shared" si="1027"/>
        <v>0</v>
      </c>
      <c r="GV73" s="39">
        <f t="shared" si="1027"/>
        <v>0</v>
      </c>
      <c r="GW73" s="39"/>
      <c r="GX73" s="29"/>
      <c r="GY73" s="38">
        <f>GY74</f>
        <v>0</v>
      </c>
      <c r="GZ73" s="38"/>
      <c r="HA73" s="38"/>
      <c r="HB73" s="39">
        <f t="shared" ref="HB73:HB74" si="1028">HB74</f>
        <v>0</v>
      </c>
      <c r="HC73" s="39">
        <f t="shared" ref="HC73:HC74" si="1029">HC74</f>
        <v>0</v>
      </c>
      <c r="HD73" s="39"/>
      <c r="HE73" s="29"/>
      <c r="HF73" s="38">
        <f t="shared" ref="HF73:HF74" si="1030">HF74</f>
        <v>0</v>
      </c>
      <c r="HG73" s="38"/>
      <c r="HH73" s="38"/>
      <c r="HI73" s="39">
        <f t="shared" ref="HI73:HJ74" si="1031">HI74</f>
        <v>0</v>
      </c>
      <c r="HJ73" s="39">
        <f t="shared" si="1031"/>
        <v>0</v>
      </c>
      <c r="HK73" s="39"/>
      <c r="HL73" s="29"/>
      <c r="HM73" s="38">
        <f t="shared" ref="HM73:HQ74" si="1032">HM74</f>
        <v>0</v>
      </c>
      <c r="HN73" s="38"/>
      <c r="HO73" s="38"/>
      <c r="HP73" s="39">
        <f t="shared" si="1032"/>
        <v>0</v>
      </c>
      <c r="HQ73" s="39">
        <f t="shared" si="1032"/>
        <v>0</v>
      </c>
      <c r="HR73" s="39"/>
      <c r="HS73" s="29"/>
      <c r="HT73" s="38">
        <f>HT74</f>
        <v>0</v>
      </c>
      <c r="HU73" s="38"/>
      <c r="HV73" s="38"/>
      <c r="HW73" s="39">
        <f t="shared" ref="HW73:HW74" si="1033">HW74</f>
        <v>0</v>
      </c>
      <c r="HX73" s="39">
        <f t="shared" ref="HX73:HX74" si="1034">HX74</f>
        <v>0</v>
      </c>
      <c r="HY73" s="39"/>
      <c r="HZ73" s="29"/>
      <c r="IA73" s="38">
        <f t="shared" ref="IA73:IA74" si="1035">IA74</f>
        <v>0</v>
      </c>
      <c r="IB73" s="38"/>
      <c r="IC73" s="38"/>
      <c r="ID73" s="39">
        <f t="shared" ref="ID73:IE74" si="1036">ID74</f>
        <v>0</v>
      </c>
      <c r="IE73" s="39">
        <f t="shared" si="1036"/>
        <v>0</v>
      </c>
      <c r="IF73" s="39"/>
      <c r="IG73" s="29"/>
      <c r="IH73" s="38">
        <f t="shared" ref="IH73:IL74" si="1037">IH74</f>
        <v>0</v>
      </c>
      <c r="II73" s="38"/>
      <c r="IJ73" s="38"/>
      <c r="IK73" s="39">
        <f t="shared" si="1037"/>
        <v>0</v>
      </c>
      <c r="IL73" s="39">
        <f t="shared" si="1037"/>
        <v>0</v>
      </c>
      <c r="IM73" s="39"/>
      <c r="IN73" s="29"/>
      <c r="IO73" s="38">
        <f>IO74</f>
        <v>0</v>
      </c>
      <c r="IP73" s="38"/>
      <c r="IQ73" s="38"/>
      <c r="IR73" s="39">
        <f t="shared" ref="IR73:IR74" si="1038">IR74</f>
        <v>0</v>
      </c>
      <c r="IS73" s="39">
        <f t="shared" ref="IS73:IS74" si="1039">IS74</f>
        <v>0</v>
      </c>
      <c r="IT73" s="39"/>
      <c r="IU73" s="29"/>
      <c r="IV73" s="38">
        <f t="shared" ref="IV73:IV74" si="1040">IV74</f>
        <v>0</v>
      </c>
      <c r="IW73" s="38"/>
      <c r="IX73" s="38"/>
      <c r="IY73" s="39">
        <f t="shared" ref="IY73:IZ74" si="1041">IY74</f>
        <v>0</v>
      </c>
      <c r="IZ73" s="39">
        <f t="shared" si="1041"/>
        <v>0</v>
      </c>
      <c r="JA73" s="39"/>
      <c r="JB73" s="29"/>
      <c r="JC73" s="38">
        <f t="shared" ref="JC73:JE74" si="1042">JC74</f>
        <v>0</v>
      </c>
      <c r="JD73" s="39">
        <f t="shared" si="1042"/>
        <v>0</v>
      </c>
      <c r="JE73" s="39">
        <f t="shared" si="1042"/>
        <v>0</v>
      </c>
      <c r="JF73" s="39"/>
      <c r="JG73" s="29"/>
      <c r="JH73" s="38">
        <f t="shared" ref="JH73:JJ74" si="1043">JH74</f>
        <v>0</v>
      </c>
      <c r="JI73" s="39">
        <f t="shared" si="1043"/>
        <v>0</v>
      </c>
      <c r="JJ73" s="39">
        <f t="shared" si="1043"/>
        <v>0</v>
      </c>
      <c r="JK73" s="29"/>
      <c r="JL73" s="38">
        <f t="shared" ref="JL73:JN74" si="1044">JL74</f>
        <v>0</v>
      </c>
      <c r="JM73" s="39">
        <f t="shared" si="1044"/>
        <v>0</v>
      </c>
      <c r="JN73" s="39">
        <f t="shared" si="1044"/>
        <v>0</v>
      </c>
      <c r="JO73" s="29"/>
      <c r="JP73" s="38">
        <f t="shared" ref="JP73:JR74" si="1045">JP74</f>
        <v>0</v>
      </c>
      <c r="JQ73" s="39">
        <f t="shared" si="1045"/>
        <v>0</v>
      </c>
      <c r="JR73" s="39">
        <f t="shared" si="1045"/>
        <v>0</v>
      </c>
      <c r="JS73" s="29"/>
      <c r="JT73" s="38">
        <f>JT74</f>
        <v>0</v>
      </c>
      <c r="JV73" s="73">
        <f t="shared" si="931"/>
        <v>0</v>
      </c>
      <c r="JW73" s="73">
        <f t="shared" si="932"/>
        <v>0</v>
      </c>
      <c r="JX73" s="73">
        <f t="shared" si="933"/>
        <v>0</v>
      </c>
      <c r="JY73" s="80">
        <f t="shared" si="934"/>
        <v>0</v>
      </c>
      <c r="JZ73" s="73">
        <f t="shared" si="935"/>
        <v>0</v>
      </c>
      <c r="KA73" s="73">
        <f t="shared" si="936"/>
        <v>0</v>
      </c>
      <c r="KB73" s="73">
        <f t="shared" si="937"/>
        <v>0</v>
      </c>
      <c r="KC73" s="73">
        <f t="shared" si="938"/>
        <v>0</v>
      </c>
      <c r="KD73" s="73">
        <f t="shared" si="939"/>
        <v>0</v>
      </c>
      <c r="KE73" s="73">
        <f t="shared" si="940"/>
        <v>0</v>
      </c>
      <c r="KF73" s="73">
        <f t="shared" si="941"/>
        <v>0</v>
      </c>
      <c r="KG73" s="73">
        <f t="shared" si="942"/>
        <v>0</v>
      </c>
    </row>
    <row r="74" spans="1:293" s="22" customFormat="1" ht="20.25" hidden="1" customHeight="1">
      <c r="A74" s="25">
        <v>110035</v>
      </c>
      <c r="B74" s="25" t="s">
        <v>44</v>
      </c>
      <c r="C74" s="25"/>
      <c r="D74" s="25"/>
      <c r="E74" s="25"/>
      <c r="F74" s="43"/>
      <c r="G74" s="43"/>
      <c r="H74" s="37"/>
      <c r="I74" s="89">
        <f>I75</f>
        <v>0</v>
      </c>
      <c r="J74" s="89">
        <f>J75</f>
        <v>0</v>
      </c>
      <c r="K74" s="90"/>
      <c r="L74" s="91">
        <f t="shared" si="983"/>
        <v>0</v>
      </c>
      <c r="M74" s="89">
        <f t="shared" si="983"/>
        <v>0</v>
      </c>
      <c r="N74" s="36">
        <f t="shared" si="983"/>
        <v>0</v>
      </c>
      <c r="O74" s="25"/>
      <c r="P74" s="37">
        <f t="shared" si="984"/>
        <v>0</v>
      </c>
      <c r="Q74" s="36">
        <f t="shared" si="984"/>
        <v>0</v>
      </c>
      <c r="R74" s="36">
        <f t="shared" si="984"/>
        <v>0</v>
      </c>
      <c r="S74" s="25"/>
      <c r="T74" s="37">
        <f t="shared" si="985"/>
        <v>0</v>
      </c>
      <c r="U74" s="36">
        <f t="shared" si="985"/>
        <v>0</v>
      </c>
      <c r="V74" s="36">
        <f t="shared" si="985"/>
        <v>0</v>
      </c>
      <c r="W74" s="36"/>
      <c r="X74" s="25"/>
      <c r="Y74" s="37">
        <f t="shared" si="986"/>
        <v>0</v>
      </c>
      <c r="Z74" s="37"/>
      <c r="AA74" s="37"/>
      <c r="AB74" s="36">
        <f t="shared" si="986"/>
        <v>0</v>
      </c>
      <c r="AC74" s="36">
        <f t="shared" si="986"/>
        <v>0</v>
      </c>
      <c r="AD74" s="36"/>
      <c r="AE74" s="25"/>
      <c r="AF74" s="37">
        <f t="shared" si="987"/>
        <v>0</v>
      </c>
      <c r="AG74" s="37"/>
      <c r="AH74" s="37"/>
      <c r="AI74" s="36">
        <f t="shared" si="987"/>
        <v>0</v>
      </c>
      <c r="AJ74" s="36">
        <f t="shared" si="987"/>
        <v>0</v>
      </c>
      <c r="AK74" s="36"/>
      <c r="AL74" s="25"/>
      <c r="AM74" s="37">
        <f>AM75</f>
        <v>0</v>
      </c>
      <c r="AN74" s="37"/>
      <c r="AO74" s="37"/>
      <c r="AP74" s="36">
        <f t="shared" si="988"/>
        <v>0</v>
      </c>
      <c r="AQ74" s="36">
        <f t="shared" si="989"/>
        <v>0</v>
      </c>
      <c r="AR74" s="36"/>
      <c r="AS74" s="25"/>
      <c r="AT74" s="37">
        <f t="shared" si="990"/>
        <v>0</v>
      </c>
      <c r="AU74" s="37"/>
      <c r="AV74" s="37"/>
      <c r="AW74" s="36">
        <f t="shared" si="991"/>
        <v>0</v>
      </c>
      <c r="AX74" s="36">
        <f t="shared" si="991"/>
        <v>0</v>
      </c>
      <c r="AY74" s="36"/>
      <c r="AZ74" s="25"/>
      <c r="BA74" s="37">
        <f t="shared" si="992"/>
        <v>0</v>
      </c>
      <c r="BB74" s="37"/>
      <c r="BC74" s="37"/>
      <c r="BD74" s="36">
        <f t="shared" si="992"/>
        <v>0</v>
      </c>
      <c r="BE74" s="36">
        <f t="shared" si="992"/>
        <v>0</v>
      </c>
      <c r="BF74" s="36"/>
      <c r="BG74" s="25"/>
      <c r="BH74" s="37">
        <f>BH75</f>
        <v>0</v>
      </c>
      <c r="BI74" s="37"/>
      <c r="BJ74" s="37"/>
      <c r="BK74" s="36">
        <f t="shared" si="993"/>
        <v>0</v>
      </c>
      <c r="BL74" s="36">
        <f t="shared" si="994"/>
        <v>0</v>
      </c>
      <c r="BM74" s="36"/>
      <c r="BN74" s="25"/>
      <c r="BO74" s="37">
        <f t="shared" si="995"/>
        <v>0</v>
      </c>
      <c r="BP74" s="37"/>
      <c r="BQ74" s="37"/>
      <c r="BR74" s="36">
        <f t="shared" si="996"/>
        <v>0</v>
      </c>
      <c r="BS74" s="36">
        <f t="shared" si="996"/>
        <v>0</v>
      </c>
      <c r="BT74" s="36"/>
      <c r="BU74" s="25"/>
      <c r="BV74" s="37">
        <f t="shared" si="997"/>
        <v>0</v>
      </c>
      <c r="BW74" s="37"/>
      <c r="BX74" s="37"/>
      <c r="BY74" s="36">
        <f t="shared" si="997"/>
        <v>0</v>
      </c>
      <c r="BZ74" s="36">
        <f t="shared" si="997"/>
        <v>0</v>
      </c>
      <c r="CA74" s="36"/>
      <c r="CB74" s="25"/>
      <c r="CC74" s="37">
        <f>CC75</f>
        <v>0</v>
      </c>
      <c r="CD74" s="37"/>
      <c r="CE74" s="37"/>
      <c r="CF74" s="36">
        <f t="shared" si="998"/>
        <v>0</v>
      </c>
      <c r="CG74" s="36">
        <f t="shared" si="999"/>
        <v>0</v>
      </c>
      <c r="CH74" s="36"/>
      <c r="CI74" s="25"/>
      <c r="CJ74" s="37">
        <f t="shared" si="1000"/>
        <v>0</v>
      </c>
      <c r="CK74" s="37"/>
      <c r="CL74" s="37"/>
      <c r="CM74" s="36">
        <f t="shared" si="1001"/>
        <v>0</v>
      </c>
      <c r="CN74" s="36">
        <f t="shared" si="1001"/>
        <v>0</v>
      </c>
      <c r="CO74" s="36"/>
      <c r="CP74" s="25"/>
      <c r="CQ74" s="37">
        <f t="shared" si="1002"/>
        <v>0</v>
      </c>
      <c r="CR74" s="37"/>
      <c r="CS74" s="37"/>
      <c r="CT74" s="36">
        <f t="shared" si="1002"/>
        <v>0</v>
      </c>
      <c r="CU74" s="36">
        <f t="shared" si="1002"/>
        <v>0</v>
      </c>
      <c r="CV74" s="36"/>
      <c r="CW74" s="25"/>
      <c r="CX74" s="37">
        <f>CX75</f>
        <v>0</v>
      </c>
      <c r="CY74" s="37"/>
      <c r="CZ74" s="37"/>
      <c r="DA74" s="36">
        <f t="shared" si="1003"/>
        <v>0</v>
      </c>
      <c r="DB74" s="36">
        <f t="shared" si="1004"/>
        <v>0</v>
      </c>
      <c r="DC74" s="36"/>
      <c r="DD74" s="25"/>
      <c r="DE74" s="37">
        <f t="shared" si="1005"/>
        <v>0</v>
      </c>
      <c r="DF74" s="37"/>
      <c r="DG74" s="37"/>
      <c r="DH74" s="36">
        <f t="shared" si="1006"/>
        <v>0</v>
      </c>
      <c r="DI74" s="36">
        <f t="shared" si="1006"/>
        <v>0</v>
      </c>
      <c r="DJ74" s="36"/>
      <c r="DK74" s="25"/>
      <c r="DL74" s="37">
        <f t="shared" si="1007"/>
        <v>0</v>
      </c>
      <c r="DM74" s="37"/>
      <c r="DN74" s="37"/>
      <c r="DO74" s="36">
        <f t="shared" si="1007"/>
        <v>0</v>
      </c>
      <c r="DP74" s="36">
        <f t="shared" si="1007"/>
        <v>0</v>
      </c>
      <c r="DQ74" s="36"/>
      <c r="DR74" s="25"/>
      <c r="DS74" s="37">
        <f>DS75</f>
        <v>0</v>
      </c>
      <c r="DT74" s="37"/>
      <c r="DU74" s="37"/>
      <c r="DV74" s="36">
        <f t="shared" si="1008"/>
        <v>0</v>
      </c>
      <c r="DW74" s="36">
        <f t="shared" si="1009"/>
        <v>0</v>
      </c>
      <c r="DX74" s="36"/>
      <c r="DY74" s="25"/>
      <c r="DZ74" s="37">
        <f t="shared" si="1010"/>
        <v>0</v>
      </c>
      <c r="EA74" s="37"/>
      <c r="EB74" s="37"/>
      <c r="EC74" s="36">
        <f t="shared" si="1011"/>
        <v>0</v>
      </c>
      <c r="ED74" s="36">
        <f t="shared" si="1011"/>
        <v>0</v>
      </c>
      <c r="EE74" s="36"/>
      <c r="EF74" s="25"/>
      <c r="EG74" s="37">
        <f t="shared" si="1012"/>
        <v>0</v>
      </c>
      <c r="EH74" s="37"/>
      <c r="EI74" s="37"/>
      <c r="EJ74" s="36">
        <f t="shared" si="1012"/>
        <v>0</v>
      </c>
      <c r="EK74" s="36">
        <f t="shared" si="1012"/>
        <v>0</v>
      </c>
      <c r="EL74" s="36"/>
      <c r="EM74" s="25"/>
      <c r="EN74" s="37">
        <f>EN75</f>
        <v>0</v>
      </c>
      <c r="EO74" s="37"/>
      <c r="EP74" s="37"/>
      <c r="EQ74" s="36">
        <f t="shared" si="1013"/>
        <v>0</v>
      </c>
      <c r="ER74" s="36">
        <f t="shared" si="1014"/>
        <v>0</v>
      </c>
      <c r="ES74" s="36"/>
      <c r="ET74" s="25"/>
      <c r="EU74" s="37">
        <f t="shared" si="1015"/>
        <v>0</v>
      </c>
      <c r="EV74" s="37"/>
      <c r="EW74" s="37"/>
      <c r="EX74" s="36">
        <f t="shared" si="1016"/>
        <v>0</v>
      </c>
      <c r="EY74" s="36">
        <f t="shared" si="1016"/>
        <v>0</v>
      </c>
      <c r="EZ74" s="36"/>
      <c r="FA74" s="25"/>
      <c r="FB74" s="37">
        <f t="shared" si="1017"/>
        <v>0</v>
      </c>
      <c r="FC74" s="37"/>
      <c r="FD74" s="37"/>
      <c r="FE74" s="36">
        <f t="shared" si="1017"/>
        <v>0</v>
      </c>
      <c r="FF74" s="36">
        <f t="shared" si="1017"/>
        <v>0</v>
      </c>
      <c r="FG74" s="36"/>
      <c r="FH74" s="25"/>
      <c r="FI74" s="37">
        <f>FI75</f>
        <v>0</v>
      </c>
      <c r="FJ74" s="37"/>
      <c r="FK74" s="37"/>
      <c r="FL74" s="36">
        <f t="shared" si="1018"/>
        <v>0</v>
      </c>
      <c r="FM74" s="36">
        <f t="shared" si="1019"/>
        <v>0</v>
      </c>
      <c r="FN74" s="36"/>
      <c r="FO74" s="25"/>
      <c r="FP74" s="37">
        <f t="shared" si="1020"/>
        <v>0</v>
      </c>
      <c r="FQ74" s="37"/>
      <c r="FR74" s="37"/>
      <c r="FS74" s="36">
        <f t="shared" si="1021"/>
        <v>0</v>
      </c>
      <c r="FT74" s="36">
        <f t="shared" si="1021"/>
        <v>0</v>
      </c>
      <c r="FU74" s="36"/>
      <c r="FV74" s="25"/>
      <c r="FW74" s="37">
        <f t="shared" si="1022"/>
        <v>0</v>
      </c>
      <c r="FX74" s="37"/>
      <c r="FY74" s="37"/>
      <c r="FZ74" s="36">
        <f t="shared" si="1022"/>
        <v>0</v>
      </c>
      <c r="GA74" s="36">
        <f t="shared" si="1022"/>
        <v>0</v>
      </c>
      <c r="GB74" s="36"/>
      <c r="GC74" s="25"/>
      <c r="GD74" s="37">
        <f>GD75</f>
        <v>0</v>
      </c>
      <c r="GE74" s="37"/>
      <c r="GF74" s="37"/>
      <c r="GG74" s="36">
        <f t="shared" si="1023"/>
        <v>0</v>
      </c>
      <c r="GH74" s="36">
        <f t="shared" si="1024"/>
        <v>0</v>
      </c>
      <c r="GI74" s="36"/>
      <c r="GJ74" s="25"/>
      <c r="GK74" s="37">
        <f t="shared" si="1025"/>
        <v>0</v>
      </c>
      <c r="GL74" s="37"/>
      <c r="GM74" s="37"/>
      <c r="GN74" s="36">
        <f t="shared" si="1026"/>
        <v>0</v>
      </c>
      <c r="GO74" s="36">
        <f t="shared" si="1026"/>
        <v>0</v>
      </c>
      <c r="GP74" s="36"/>
      <c r="GQ74" s="25"/>
      <c r="GR74" s="37">
        <f t="shared" si="1027"/>
        <v>0</v>
      </c>
      <c r="GS74" s="37"/>
      <c r="GT74" s="37"/>
      <c r="GU74" s="36">
        <f t="shared" si="1027"/>
        <v>0</v>
      </c>
      <c r="GV74" s="36">
        <f t="shared" si="1027"/>
        <v>0</v>
      </c>
      <c r="GW74" s="36"/>
      <c r="GX74" s="25"/>
      <c r="GY74" s="37">
        <f>GY75</f>
        <v>0</v>
      </c>
      <c r="GZ74" s="37"/>
      <c r="HA74" s="37"/>
      <c r="HB74" s="36">
        <f t="shared" si="1028"/>
        <v>0</v>
      </c>
      <c r="HC74" s="36">
        <f t="shared" si="1029"/>
        <v>0</v>
      </c>
      <c r="HD74" s="36"/>
      <c r="HE74" s="25"/>
      <c r="HF74" s="37">
        <f t="shared" si="1030"/>
        <v>0</v>
      </c>
      <c r="HG74" s="37"/>
      <c r="HH74" s="37"/>
      <c r="HI74" s="36">
        <f t="shared" si="1031"/>
        <v>0</v>
      </c>
      <c r="HJ74" s="36">
        <f t="shared" si="1031"/>
        <v>0</v>
      </c>
      <c r="HK74" s="36"/>
      <c r="HL74" s="25"/>
      <c r="HM74" s="37">
        <f t="shared" si="1032"/>
        <v>0</v>
      </c>
      <c r="HN74" s="37"/>
      <c r="HO74" s="37"/>
      <c r="HP74" s="36">
        <f t="shared" si="1032"/>
        <v>0</v>
      </c>
      <c r="HQ74" s="36">
        <f t="shared" si="1032"/>
        <v>0</v>
      </c>
      <c r="HR74" s="36"/>
      <c r="HS74" s="25"/>
      <c r="HT74" s="37">
        <f>HT75</f>
        <v>0</v>
      </c>
      <c r="HU74" s="37"/>
      <c r="HV74" s="37"/>
      <c r="HW74" s="36">
        <f t="shared" si="1033"/>
        <v>0</v>
      </c>
      <c r="HX74" s="36">
        <f t="shared" si="1034"/>
        <v>0</v>
      </c>
      <c r="HY74" s="36"/>
      <c r="HZ74" s="25"/>
      <c r="IA74" s="37">
        <f t="shared" si="1035"/>
        <v>0</v>
      </c>
      <c r="IB74" s="37"/>
      <c r="IC74" s="37"/>
      <c r="ID74" s="36">
        <f t="shared" si="1036"/>
        <v>0</v>
      </c>
      <c r="IE74" s="36">
        <f t="shared" si="1036"/>
        <v>0</v>
      </c>
      <c r="IF74" s="36"/>
      <c r="IG74" s="25"/>
      <c r="IH74" s="37">
        <f t="shared" si="1037"/>
        <v>0</v>
      </c>
      <c r="II74" s="37"/>
      <c r="IJ74" s="37"/>
      <c r="IK74" s="36">
        <f t="shared" si="1037"/>
        <v>0</v>
      </c>
      <c r="IL74" s="36">
        <f t="shared" si="1037"/>
        <v>0</v>
      </c>
      <c r="IM74" s="36"/>
      <c r="IN74" s="25"/>
      <c r="IO74" s="37">
        <f>IO75</f>
        <v>0</v>
      </c>
      <c r="IP74" s="37"/>
      <c r="IQ74" s="37"/>
      <c r="IR74" s="36">
        <f t="shared" si="1038"/>
        <v>0</v>
      </c>
      <c r="IS74" s="36">
        <f t="shared" si="1039"/>
        <v>0</v>
      </c>
      <c r="IT74" s="36"/>
      <c r="IU74" s="25"/>
      <c r="IV74" s="37">
        <f t="shared" si="1040"/>
        <v>0</v>
      </c>
      <c r="IW74" s="37"/>
      <c r="IX74" s="37"/>
      <c r="IY74" s="36">
        <f t="shared" si="1041"/>
        <v>0</v>
      </c>
      <c r="IZ74" s="36">
        <f t="shared" si="1041"/>
        <v>0</v>
      </c>
      <c r="JA74" s="36"/>
      <c r="JB74" s="25"/>
      <c r="JC74" s="37">
        <f t="shared" si="1042"/>
        <v>0</v>
      </c>
      <c r="JD74" s="36">
        <f t="shared" si="1042"/>
        <v>0</v>
      </c>
      <c r="JE74" s="36">
        <f t="shared" si="1042"/>
        <v>0</v>
      </c>
      <c r="JF74" s="36"/>
      <c r="JG74" s="25"/>
      <c r="JH74" s="37">
        <f t="shared" si="1043"/>
        <v>0</v>
      </c>
      <c r="JI74" s="36">
        <f t="shared" si="1043"/>
        <v>0</v>
      </c>
      <c r="JJ74" s="36">
        <f t="shared" si="1043"/>
        <v>0</v>
      </c>
      <c r="JK74" s="25"/>
      <c r="JL74" s="37">
        <f t="shared" si="1044"/>
        <v>0</v>
      </c>
      <c r="JM74" s="36">
        <f t="shared" si="1044"/>
        <v>0</v>
      </c>
      <c r="JN74" s="36">
        <f t="shared" si="1044"/>
        <v>0</v>
      </c>
      <c r="JO74" s="25"/>
      <c r="JP74" s="37">
        <f t="shared" si="1045"/>
        <v>0</v>
      </c>
      <c r="JQ74" s="36">
        <f t="shared" si="1045"/>
        <v>0</v>
      </c>
      <c r="JR74" s="36">
        <f t="shared" si="1045"/>
        <v>0</v>
      </c>
      <c r="JS74" s="25"/>
      <c r="JT74" s="37">
        <f>JT75</f>
        <v>0</v>
      </c>
      <c r="JV74" s="73">
        <f t="shared" si="931"/>
        <v>0</v>
      </c>
      <c r="JW74" s="73">
        <f t="shared" si="932"/>
        <v>0</v>
      </c>
      <c r="JX74" s="73">
        <f t="shared" si="933"/>
        <v>0</v>
      </c>
      <c r="JY74" s="80">
        <f t="shared" si="934"/>
        <v>0</v>
      </c>
      <c r="JZ74" s="73">
        <f t="shared" si="935"/>
        <v>0</v>
      </c>
      <c r="KA74" s="73">
        <f t="shared" si="936"/>
        <v>0</v>
      </c>
      <c r="KB74" s="73">
        <f t="shared" si="937"/>
        <v>0</v>
      </c>
      <c r="KC74" s="73">
        <f t="shared" si="938"/>
        <v>0</v>
      </c>
      <c r="KD74" s="73">
        <f t="shared" si="939"/>
        <v>0</v>
      </c>
      <c r="KE74" s="73">
        <f t="shared" si="940"/>
        <v>0</v>
      </c>
      <c r="KF74" s="73">
        <f t="shared" si="941"/>
        <v>0</v>
      </c>
      <c r="KG74" s="73">
        <f t="shared" si="942"/>
        <v>0</v>
      </c>
    </row>
    <row r="75" spans="1:293" ht="20.25" hidden="1" customHeight="1">
      <c r="A75" s="54">
        <v>110035</v>
      </c>
      <c r="B75" s="54" t="s">
        <v>44</v>
      </c>
      <c r="C75" s="54">
        <v>43</v>
      </c>
      <c r="D75" s="54" t="s">
        <v>137</v>
      </c>
      <c r="E75" s="55" t="s">
        <v>134</v>
      </c>
      <c r="F75" s="56" t="s">
        <v>138</v>
      </c>
      <c r="G75" s="57" t="s">
        <v>139</v>
      </c>
      <c r="H75" s="55">
        <v>150612.37</v>
      </c>
      <c r="I75" s="92">
        <f>5-5</f>
        <v>0</v>
      </c>
      <c r="J75" s="92"/>
      <c r="K75" s="93" t="s">
        <v>93</v>
      </c>
      <c r="L75" s="94">
        <f t="shared" ref="L75" si="1046">ROUND(H75*I75,2)</f>
        <v>0</v>
      </c>
      <c r="M75" s="92">
        <f>20-20</f>
        <v>0</v>
      </c>
      <c r="N75" s="58"/>
      <c r="O75" s="54"/>
      <c r="P75" s="55">
        <f>ROUND(H75*M75,2)</f>
        <v>0</v>
      </c>
      <c r="Q75" s="58">
        <f>I75+M75</f>
        <v>0</v>
      </c>
      <c r="R75" s="58">
        <f>J75+N75</f>
        <v>0</v>
      </c>
      <c r="S75" s="54"/>
      <c r="T75" s="55">
        <f>L75+P75</f>
        <v>0</v>
      </c>
      <c r="U75" s="33">
        <f>ROUND($I$75/12,0)</f>
        <v>0</v>
      </c>
      <c r="V75" s="33"/>
      <c r="W75" s="33"/>
      <c r="X75" s="24"/>
      <c r="Y75" s="34">
        <f>ROUND(U75*$H$75,2)</f>
        <v>0</v>
      </c>
      <c r="Z75" s="34"/>
      <c r="AA75" s="34"/>
      <c r="AB75" s="33">
        <f>ROUND($M$75/12,0)</f>
        <v>0</v>
      </c>
      <c r="AC75" s="33"/>
      <c r="AD75" s="33"/>
      <c r="AE75" s="24"/>
      <c r="AF75" s="34">
        <f>ROUND(AB75*$H$75,2)</f>
        <v>0</v>
      </c>
      <c r="AG75" s="55"/>
      <c r="AH75" s="55"/>
      <c r="AI75" s="58">
        <f>U75+AB75</f>
        <v>0</v>
      </c>
      <c r="AJ75" s="58">
        <f>V75+AC75</f>
        <v>0</v>
      </c>
      <c r="AK75" s="58"/>
      <c r="AL75" s="54"/>
      <c r="AM75" s="55">
        <f>Y75+AF75</f>
        <v>0</v>
      </c>
      <c r="AN75" s="55"/>
      <c r="AO75" s="55"/>
      <c r="AP75" s="33">
        <f>ROUND($I$75/12,0)</f>
        <v>0</v>
      </c>
      <c r="AQ75" s="33"/>
      <c r="AR75" s="33"/>
      <c r="AS75" s="24"/>
      <c r="AT75" s="34">
        <f>ROUND(AP75*$H$75,2)</f>
        <v>0</v>
      </c>
      <c r="AU75" s="34"/>
      <c r="AV75" s="34"/>
      <c r="AW75" s="33">
        <f>ROUND($M$75/12,0)</f>
        <v>0</v>
      </c>
      <c r="AX75" s="33"/>
      <c r="AY75" s="33"/>
      <c r="AZ75" s="24"/>
      <c r="BA75" s="34">
        <f>ROUND(AW75*$H$75,2)</f>
        <v>0</v>
      </c>
      <c r="BB75" s="55"/>
      <c r="BC75" s="55"/>
      <c r="BD75" s="58">
        <f t="shared" ref="BD75" si="1047">AP75+AW75</f>
        <v>0</v>
      </c>
      <c r="BE75" s="58">
        <f t="shared" ref="BE75" si="1048">AQ75+AX75</f>
        <v>0</v>
      </c>
      <c r="BF75" s="58"/>
      <c r="BG75" s="54"/>
      <c r="BH75" s="55">
        <f t="shared" ref="BH75" si="1049">AT75+BA75</f>
        <v>0</v>
      </c>
      <c r="BI75" s="55"/>
      <c r="BJ75" s="55"/>
      <c r="BK75" s="33">
        <f>ROUND($I$75/12,0)</f>
        <v>0</v>
      </c>
      <c r="BL75" s="33"/>
      <c r="BM75" s="33"/>
      <c r="BN75" s="24"/>
      <c r="BO75" s="34">
        <f>ROUND(BK75*$H$75,2)</f>
        <v>0</v>
      </c>
      <c r="BP75" s="34"/>
      <c r="BQ75" s="34"/>
      <c r="BR75" s="33">
        <f>ROUND($M$75/12,0)</f>
        <v>0</v>
      </c>
      <c r="BS75" s="33"/>
      <c r="BT75" s="33"/>
      <c r="BU75" s="24"/>
      <c r="BV75" s="34">
        <f>ROUND(BR75*$H$75,2)</f>
        <v>0</v>
      </c>
      <c r="BW75" s="55"/>
      <c r="BX75" s="55"/>
      <c r="BY75" s="58">
        <f t="shared" ref="BY75" si="1050">BK75+BR75</f>
        <v>0</v>
      </c>
      <c r="BZ75" s="58">
        <f t="shared" ref="BZ75" si="1051">BL75+BS75</f>
        <v>0</v>
      </c>
      <c r="CA75" s="58"/>
      <c r="CB75" s="54"/>
      <c r="CC75" s="55">
        <f t="shared" ref="CC75" si="1052">BO75+BV75</f>
        <v>0</v>
      </c>
      <c r="CD75" s="55"/>
      <c r="CE75" s="55"/>
      <c r="CF75" s="33">
        <f>ROUND($I$75/12,0)</f>
        <v>0</v>
      </c>
      <c r="CG75" s="33"/>
      <c r="CH75" s="33"/>
      <c r="CI75" s="24"/>
      <c r="CJ75" s="34">
        <f>ROUND(CF75*$H$75,2)</f>
        <v>0</v>
      </c>
      <c r="CK75" s="34"/>
      <c r="CL75" s="34"/>
      <c r="CM75" s="33">
        <f>ROUND($M$75/12,0)</f>
        <v>0</v>
      </c>
      <c r="CN75" s="33"/>
      <c r="CO75" s="33"/>
      <c r="CP75" s="24"/>
      <c r="CQ75" s="34">
        <f>ROUND(CM75*$H$75,2)</f>
        <v>0</v>
      </c>
      <c r="CR75" s="55"/>
      <c r="CS75" s="55"/>
      <c r="CT75" s="58">
        <f t="shared" ref="CT75" si="1053">CF75+CM75</f>
        <v>0</v>
      </c>
      <c r="CU75" s="58">
        <f t="shared" ref="CU75" si="1054">CG75+CN75</f>
        <v>0</v>
      </c>
      <c r="CV75" s="58"/>
      <c r="CW75" s="54"/>
      <c r="CX75" s="55">
        <f t="shared" ref="CX75" si="1055">CJ75+CQ75</f>
        <v>0</v>
      </c>
      <c r="CY75" s="55"/>
      <c r="CZ75" s="55"/>
      <c r="DA75" s="33">
        <f>ROUND($I$75/12,0)</f>
        <v>0</v>
      </c>
      <c r="DB75" s="33"/>
      <c r="DC75" s="33"/>
      <c r="DD75" s="24"/>
      <c r="DE75" s="34">
        <f>ROUND(DA75*$H$75,2)</f>
        <v>0</v>
      </c>
      <c r="DF75" s="34"/>
      <c r="DG75" s="34"/>
      <c r="DH75" s="33">
        <f>ROUND($M$75/12,0)</f>
        <v>0</v>
      </c>
      <c r="DI75" s="33"/>
      <c r="DJ75" s="33"/>
      <c r="DK75" s="24"/>
      <c r="DL75" s="34">
        <f>ROUND(DH75*$H$75,2)</f>
        <v>0</v>
      </c>
      <c r="DM75" s="55"/>
      <c r="DN75" s="55"/>
      <c r="DO75" s="58">
        <f t="shared" ref="DO75" si="1056">DA75+DH75</f>
        <v>0</v>
      </c>
      <c r="DP75" s="58">
        <f t="shared" ref="DP75" si="1057">DB75+DI75</f>
        <v>0</v>
      </c>
      <c r="DQ75" s="58"/>
      <c r="DR75" s="54"/>
      <c r="DS75" s="55">
        <f t="shared" ref="DS75" si="1058">DE75+DL75</f>
        <v>0</v>
      </c>
      <c r="DT75" s="55"/>
      <c r="DU75" s="55"/>
      <c r="DV75" s="33">
        <f>ROUND($I$75/12,0)</f>
        <v>0</v>
      </c>
      <c r="DW75" s="33"/>
      <c r="DX75" s="33"/>
      <c r="DY75" s="24"/>
      <c r="DZ75" s="34">
        <f>ROUND(DV75*$H$75,2)</f>
        <v>0</v>
      </c>
      <c r="EA75" s="34"/>
      <c r="EB75" s="34"/>
      <c r="EC75" s="33">
        <f>ROUND($M$75/12,0)</f>
        <v>0</v>
      </c>
      <c r="ED75" s="33"/>
      <c r="EE75" s="33"/>
      <c r="EF75" s="24"/>
      <c r="EG75" s="34">
        <f>ROUND(EC75*$H$75,2)</f>
        <v>0</v>
      </c>
      <c r="EH75" s="55"/>
      <c r="EI75" s="55"/>
      <c r="EJ75" s="58">
        <f t="shared" ref="EJ75" si="1059">DV75+EC75</f>
        <v>0</v>
      </c>
      <c r="EK75" s="58">
        <f t="shared" ref="EK75" si="1060">DW75+ED75</f>
        <v>0</v>
      </c>
      <c r="EL75" s="58"/>
      <c r="EM75" s="54"/>
      <c r="EN75" s="55">
        <f t="shared" ref="EN75" si="1061">DZ75+EG75</f>
        <v>0</v>
      </c>
      <c r="EO75" s="55"/>
      <c r="EP75" s="55"/>
      <c r="EQ75" s="33">
        <f>ROUND($I$75/12,0)</f>
        <v>0</v>
      </c>
      <c r="ER75" s="33"/>
      <c r="ES75" s="33"/>
      <c r="ET75" s="24"/>
      <c r="EU75" s="34">
        <f>ROUND(EQ75*$H$75,2)</f>
        <v>0</v>
      </c>
      <c r="EV75" s="34"/>
      <c r="EW75" s="34"/>
      <c r="EX75" s="33">
        <f>ROUND($M$75/12,0)</f>
        <v>0</v>
      </c>
      <c r="EY75" s="33"/>
      <c r="EZ75" s="33"/>
      <c r="FA75" s="24"/>
      <c r="FB75" s="34">
        <f>ROUND(EX75*$H$75,2)</f>
        <v>0</v>
      </c>
      <c r="FC75" s="55"/>
      <c r="FD75" s="55"/>
      <c r="FE75" s="58">
        <f t="shared" ref="FE75" si="1062">EQ75+EX75</f>
        <v>0</v>
      </c>
      <c r="FF75" s="58">
        <f t="shared" ref="FF75" si="1063">ER75+EY75</f>
        <v>0</v>
      </c>
      <c r="FG75" s="58"/>
      <c r="FH75" s="54"/>
      <c r="FI75" s="55">
        <f t="shared" ref="FI75" si="1064">EU75+FB75</f>
        <v>0</v>
      </c>
      <c r="FJ75" s="55"/>
      <c r="FK75" s="55"/>
      <c r="FL75" s="33">
        <f>ROUND($I$75/12,0)</f>
        <v>0</v>
      </c>
      <c r="FM75" s="33"/>
      <c r="FN75" s="33"/>
      <c r="FO75" s="24"/>
      <c r="FP75" s="34">
        <f>ROUND(FL75*$H$75,2)</f>
        <v>0</v>
      </c>
      <c r="FQ75" s="34"/>
      <c r="FR75" s="34"/>
      <c r="FS75" s="33">
        <f>ROUND($M$75/12,0)</f>
        <v>0</v>
      </c>
      <c r="FT75" s="33"/>
      <c r="FU75" s="33"/>
      <c r="FV75" s="24"/>
      <c r="FW75" s="34">
        <f>ROUND(FS75*$H$75,2)</f>
        <v>0</v>
      </c>
      <c r="FX75" s="55"/>
      <c r="FY75" s="55"/>
      <c r="FZ75" s="58">
        <f t="shared" ref="FZ75" si="1065">FL75+FS75</f>
        <v>0</v>
      </c>
      <c r="GA75" s="58">
        <f t="shared" ref="GA75" si="1066">FM75+FT75</f>
        <v>0</v>
      </c>
      <c r="GB75" s="58"/>
      <c r="GC75" s="54"/>
      <c r="GD75" s="55">
        <f t="shared" ref="GD75" si="1067">FP75+FW75</f>
        <v>0</v>
      </c>
      <c r="GE75" s="55"/>
      <c r="GF75" s="55"/>
      <c r="GG75" s="33">
        <f>ROUND($I$75/12,0)</f>
        <v>0</v>
      </c>
      <c r="GH75" s="33"/>
      <c r="GI75" s="33"/>
      <c r="GJ75" s="24"/>
      <c r="GK75" s="34">
        <f>ROUND(GG75*$H$75,2)</f>
        <v>0</v>
      </c>
      <c r="GL75" s="34"/>
      <c r="GM75" s="34"/>
      <c r="GN75" s="33">
        <f>ROUND($M$75/12,0)</f>
        <v>0</v>
      </c>
      <c r="GO75" s="33"/>
      <c r="GP75" s="33"/>
      <c r="GQ75" s="24"/>
      <c r="GR75" s="34">
        <f>ROUND(GN75*$H$75,2)</f>
        <v>0</v>
      </c>
      <c r="GS75" s="55"/>
      <c r="GT75" s="55"/>
      <c r="GU75" s="58">
        <f t="shared" ref="GU75" si="1068">GG75+GN75</f>
        <v>0</v>
      </c>
      <c r="GV75" s="58">
        <f t="shared" ref="GV75" si="1069">GH75+GO75</f>
        <v>0</v>
      </c>
      <c r="GW75" s="58"/>
      <c r="GX75" s="54"/>
      <c r="GY75" s="55">
        <f t="shared" ref="GY75" si="1070">GK75+GR75</f>
        <v>0</v>
      </c>
      <c r="GZ75" s="55"/>
      <c r="HA75" s="55"/>
      <c r="HB75" s="33">
        <f>ROUND($I$75/12,0)</f>
        <v>0</v>
      </c>
      <c r="HC75" s="33"/>
      <c r="HD75" s="33"/>
      <c r="HE75" s="24"/>
      <c r="HF75" s="34">
        <f>ROUND(HB75*$H$75,2)</f>
        <v>0</v>
      </c>
      <c r="HG75" s="34"/>
      <c r="HH75" s="34"/>
      <c r="HI75" s="33">
        <f>ROUND($M$75/12,0)</f>
        <v>0</v>
      </c>
      <c r="HJ75" s="33"/>
      <c r="HK75" s="33"/>
      <c r="HL75" s="24"/>
      <c r="HM75" s="34">
        <f>ROUND(HI75*$H$75,2)</f>
        <v>0</v>
      </c>
      <c r="HN75" s="55"/>
      <c r="HO75" s="55"/>
      <c r="HP75" s="58">
        <f t="shared" ref="HP75" si="1071">HB75+HI75</f>
        <v>0</v>
      </c>
      <c r="HQ75" s="58">
        <f t="shared" ref="HQ75" si="1072">HC75+HJ75</f>
        <v>0</v>
      </c>
      <c r="HR75" s="58"/>
      <c r="HS75" s="54"/>
      <c r="HT75" s="55">
        <f t="shared" ref="HT75" si="1073">HF75+HM75</f>
        <v>0</v>
      </c>
      <c r="HU75" s="55"/>
      <c r="HV75" s="55"/>
      <c r="HW75" s="33">
        <f>ROUND($I$75/12,0)</f>
        <v>0</v>
      </c>
      <c r="HX75" s="33"/>
      <c r="HY75" s="33"/>
      <c r="HZ75" s="24"/>
      <c r="IA75" s="34">
        <f>ROUND(HW75*$H$75,2)</f>
        <v>0</v>
      </c>
      <c r="IB75" s="34"/>
      <c r="IC75" s="34"/>
      <c r="ID75" s="33">
        <f>ROUND($M$75/12,0)</f>
        <v>0</v>
      </c>
      <c r="IE75" s="33"/>
      <c r="IF75" s="33"/>
      <c r="IG75" s="24"/>
      <c r="IH75" s="34">
        <f>ROUND(ID75*$H$75,2)</f>
        <v>0</v>
      </c>
      <c r="II75" s="55"/>
      <c r="IJ75" s="55"/>
      <c r="IK75" s="58">
        <f t="shared" ref="IK75" si="1074">HW75+ID75</f>
        <v>0</v>
      </c>
      <c r="IL75" s="58">
        <f t="shared" ref="IL75" si="1075">HX75+IE75</f>
        <v>0</v>
      </c>
      <c r="IM75" s="58"/>
      <c r="IN75" s="54"/>
      <c r="IO75" s="55">
        <f t="shared" ref="IO75" si="1076">IA75+IH75</f>
        <v>0</v>
      </c>
      <c r="IP75" s="55"/>
      <c r="IQ75" s="55"/>
      <c r="IR75" s="33">
        <f>ROUND($I$75/12,0)</f>
        <v>0</v>
      </c>
      <c r="IS75" s="33"/>
      <c r="IT75" s="33"/>
      <c r="IU75" s="24"/>
      <c r="IV75" s="34">
        <f>ROUND(IR75*$H$75,2)</f>
        <v>0</v>
      </c>
      <c r="IW75" s="34"/>
      <c r="IX75" s="34"/>
      <c r="IY75" s="33">
        <f>ROUND($M$75/12,0)</f>
        <v>0</v>
      </c>
      <c r="IZ75" s="33"/>
      <c r="JA75" s="33"/>
      <c r="JB75" s="24"/>
      <c r="JC75" s="34">
        <f>ROUND(IY75*$H$75,2)</f>
        <v>0</v>
      </c>
      <c r="JD75" s="58">
        <f t="shared" ref="JD75" si="1077">IR75+IY75</f>
        <v>0</v>
      </c>
      <c r="JE75" s="58">
        <f t="shared" ref="JE75" si="1078">IS75+IZ75</f>
        <v>0</v>
      </c>
      <c r="JF75" s="58"/>
      <c r="JG75" s="54"/>
      <c r="JH75" s="55">
        <f t="shared" ref="JH75" si="1079">IV75+JC75</f>
        <v>0</v>
      </c>
      <c r="JI75" s="33">
        <f>U75+AP75+BK75+CF75+DA75+DV75+EQ75+FL75+GG75+HB75+HW75+IR75</f>
        <v>0</v>
      </c>
      <c r="JJ75" s="33">
        <f>V75+AQ75+BL75+CG75+DB75+DW75+ER75+FM75+GH75+HC75+HX75+IS75</f>
        <v>0</v>
      </c>
      <c r="JK75" s="33"/>
      <c r="JL75" s="34">
        <f>Y75+AT75+BO75+CJ75+DE75+DZ75+EU75+FP75+GK75+HF75+IA75+IV75</f>
        <v>0</v>
      </c>
      <c r="JM75" s="33">
        <f t="shared" ref="JM75" si="1080">AB75+AW75+BR75+CM75+DH75+EC75+EX75+FS75+GN75+HI75+ID75+IY75</f>
        <v>0</v>
      </c>
      <c r="JN75" s="33">
        <f t="shared" ref="JN75" si="1081">AC75+AX75+BS75+CN75+DI75+ED75+EY75+FT75+GO75+HJ75+IE75+IZ75</f>
        <v>0</v>
      </c>
      <c r="JO75" s="33"/>
      <c r="JP75" s="34">
        <f t="shared" ref="JP75" si="1082">AF75+BA75+BV75+CQ75+DL75+EG75+FB75+FW75+GR75+HM75+IH75+JC75</f>
        <v>0</v>
      </c>
      <c r="JQ75" s="58">
        <f t="shared" ref="JQ75" si="1083">JI75+JM75</f>
        <v>0</v>
      </c>
      <c r="JR75" s="58">
        <f t="shared" ref="JR75" si="1084">JJ75+JN75</f>
        <v>0</v>
      </c>
      <c r="JS75" s="54"/>
      <c r="JT75" s="55">
        <f t="shared" ref="JT75" si="1085">JL75+JP75</f>
        <v>0</v>
      </c>
      <c r="JV75" s="73">
        <f t="shared" si="931"/>
        <v>0</v>
      </c>
      <c r="JW75" s="73">
        <f t="shared" si="932"/>
        <v>0</v>
      </c>
      <c r="JX75" s="73" t="e">
        <f t="shared" si="933"/>
        <v>#VALUE!</v>
      </c>
      <c r="JY75" s="80">
        <f t="shared" si="934"/>
        <v>0</v>
      </c>
      <c r="JZ75" s="73">
        <f t="shared" si="935"/>
        <v>0</v>
      </c>
      <c r="KA75" s="73">
        <f t="shared" si="936"/>
        <v>0</v>
      </c>
      <c r="KB75" s="73">
        <f t="shared" si="937"/>
        <v>0</v>
      </c>
      <c r="KC75" s="73">
        <f t="shared" si="938"/>
        <v>0</v>
      </c>
      <c r="KD75" s="73">
        <f t="shared" si="939"/>
        <v>0</v>
      </c>
      <c r="KE75" s="73">
        <f t="shared" si="940"/>
        <v>0</v>
      </c>
      <c r="KF75" s="73">
        <f t="shared" si="941"/>
        <v>0</v>
      </c>
      <c r="KG75" s="73">
        <f t="shared" si="942"/>
        <v>0</v>
      </c>
    </row>
    <row r="76" spans="1:293" s="28" customFormat="1" ht="20.25" customHeight="1">
      <c r="A76" s="23">
        <v>110060</v>
      </c>
      <c r="B76" s="23" t="s">
        <v>50</v>
      </c>
      <c r="C76" s="29"/>
      <c r="D76" s="29"/>
      <c r="E76" s="29"/>
      <c r="F76" s="42"/>
      <c r="G76" s="42"/>
      <c r="H76" s="38"/>
      <c r="I76" s="39">
        <f>I77+I81+I84+I91+I93+I95+I97+I102+I104</f>
        <v>218</v>
      </c>
      <c r="J76" s="39">
        <f>J77+J81+J84+J91+J93+J95+J97+J102+J104</f>
        <v>0</v>
      </c>
      <c r="K76" s="29"/>
      <c r="L76" s="38">
        <f>L77+L81+L84+L91+L93+L95+L97+L102+L104</f>
        <v>33563005.399999999</v>
      </c>
      <c r="M76" s="39">
        <f>M77+M81+M84+M91+M93+M95+M97+M102+M104</f>
        <v>226</v>
      </c>
      <c r="N76" s="39">
        <f>N77+N81+N84+N91+N93+N95+N97+N102+N104</f>
        <v>0</v>
      </c>
      <c r="O76" s="29"/>
      <c r="P76" s="38">
        <f>P77+P81+P84+P91+P93+P95+P97+P102+P104</f>
        <v>35271251.870000005</v>
      </c>
      <c r="Q76" s="39">
        <f>Q77+Q81+Q84+Q91+Q93+Q95+Q97+Q102+Q104</f>
        <v>444</v>
      </c>
      <c r="R76" s="39">
        <f>R77+R81+R84+R91+R93+R95+R97+R102+R104</f>
        <v>0</v>
      </c>
      <c r="S76" s="29"/>
      <c r="T76" s="38">
        <f>T77+T81+T84+T91+T93+T95+T97+T102+T104</f>
        <v>68834257.270000011</v>
      </c>
      <c r="U76" s="39">
        <f>U77+U81+U84+U91+U93+U95+U97+U102+U104</f>
        <v>29</v>
      </c>
      <c r="V76" s="39">
        <f>V77+V81+V84+V91+V93+V95+V97+V102+V104</f>
        <v>0</v>
      </c>
      <c r="W76" s="39"/>
      <c r="X76" s="29"/>
      <c r="Y76" s="38">
        <f>Y77+Y81+Y84+Y91+Y93+Y95+Y97+Y102+Y104</f>
        <v>4572878.6400000006</v>
      </c>
      <c r="Z76" s="38"/>
      <c r="AA76" s="38"/>
      <c r="AB76" s="39">
        <f>AB77+AB81+AB84+AB91+AB93+AB95+AB97+AB102+AB104</f>
        <v>27</v>
      </c>
      <c r="AC76" s="39">
        <f>AC77+AC81+AC84+AC91+AC93+AC95+AC97+AC102+AC104</f>
        <v>0</v>
      </c>
      <c r="AD76" s="39"/>
      <c r="AE76" s="29"/>
      <c r="AF76" s="38">
        <f>AF77+AF81+AF84+AF91+AF93+AF95+AF97+AF102+AF104</f>
        <v>4245582.62</v>
      </c>
      <c r="AG76" s="38"/>
      <c r="AH76" s="38"/>
      <c r="AI76" s="39">
        <f>AI77+AI81+AI84+AI91+AI93+AI95+AI97+AI102+AI104</f>
        <v>56</v>
      </c>
      <c r="AJ76" s="39">
        <f>AJ77+AJ81+AJ84+AJ91+AJ93+AJ95+AJ97+AJ102+AJ104</f>
        <v>0</v>
      </c>
      <c r="AK76" s="39"/>
      <c r="AL76" s="29"/>
      <c r="AM76" s="38">
        <f>AM77+AM81+AM84+AM91+AM93+AM95+AM97+AM102+AM104</f>
        <v>8818461.2600000016</v>
      </c>
      <c r="AN76" s="38"/>
      <c r="AO76" s="38"/>
      <c r="AP76" s="39">
        <f>AP77+AP81+AP84+AP91+AP93+AP95+AP97+AP102+AP104</f>
        <v>30</v>
      </c>
      <c r="AQ76" s="39">
        <f>AQ77+AQ81+AQ84+AQ91+AQ93+AQ95+AQ97+AQ102+AQ104</f>
        <v>0</v>
      </c>
      <c r="AR76" s="39"/>
      <c r="AS76" s="29"/>
      <c r="AT76" s="38">
        <f>AT77+AT81+AT84+AT91+AT93+AT95+AT97+AT102+AT104</f>
        <v>4691195.97</v>
      </c>
      <c r="AU76" s="38"/>
      <c r="AV76" s="38"/>
      <c r="AW76" s="39">
        <f>AW77+AW81+AW84+AW91+AW93+AW95+AW97+AW102+AW104</f>
        <v>27</v>
      </c>
      <c r="AX76" s="39">
        <f>AX77+AX81+AX84+AX91+AX93+AX95+AX97+AX102+AX104</f>
        <v>0</v>
      </c>
      <c r="AY76" s="39"/>
      <c r="AZ76" s="29"/>
      <c r="BA76" s="38">
        <f>BA77+BA81+BA84+BA91+BA93+BA95+BA97+BA102+BA104</f>
        <v>4245582.62</v>
      </c>
      <c r="BB76" s="38"/>
      <c r="BC76" s="38"/>
      <c r="BD76" s="39">
        <f>BD77+BD81+BD84+BD91+BD93+BD95+BD97+BD102+BD104</f>
        <v>57</v>
      </c>
      <c r="BE76" s="39">
        <f>BE77+BE81+BE84+BE91+BE93+BE95+BE97+BE102+BE104</f>
        <v>0</v>
      </c>
      <c r="BF76" s="39"/>
      <c r="BG76" s="29"/>
      <c r="BH76" s="38">
        <f>BH77+BH81+BH84+BH91+BH93+BH95+BH97+BH102+BH104</f>
        <v>8936778.5899999999</v>
      </c>
      <c r="BI76" s="38"/>
      <c r="BJ76" s="38"/>
      <c r="BK76" s="39">
        <f>BK77+BK81+BK84+BK91+BK93+BK95+BK97+BK102+BK104</f>
        <v>25</v>
      </c>
      <c r="BL76" s="39">
        <f>BL77+BL81+BL84+BL91+BL93+BL95+BL97+BL102+BL104</f>
        <v>0</v>
      </c>
      <c r="BM76" s="39"/>
      <c r="BN76" s="29"/>
      <c r="BO76" s="38">
        <f>BO77+BO81+BO84+BO91+BO93+BO95+BO97+BO102+BO104</f>
        <v>3876419.5000000005</v>
      </c>
      <c r="BP76" s="38"/>
      <c r="BQ76" s="38"/>
      <c r="BR76" s="39">
        <f>BR77+BR81+BR84+BR91+BR93+BR95+BR97+BR102+BR104</f>
        <v>25</v>
      </c>
      <c r="BS76" s="39">
        <f>BS77+BS81+BS84+BS91+BS93+BS95+BS97+BS102+BS104</f>
        <v>0</v>
      </c>
      <c r="BT76" s="39"/>
      <c r="BU76" s="29"/>
      <c r="BV76" s="38">
        <f>BV77+BV81+BV84+BV91+BV93+BV95+BV97+BV102+BV104</f>
        <v>3996837.59</v>
      </c>
      <c r="BW76" s="38"/>
      <c r="BX76" s="38"/>
      <c r="BY76" s="39">
        <f>BY77+BY81+BY84+BY91+BY93+BY95+BY97+BY102+BY104</f>
        <v>50</v>
      </c>
      <c r="BZ76" s="39">
        <f>BZ77+BZ81+BZ84+BZ91+BZ93+BZ95+BZ97+BZ102+BZ104</f>
        <v>0</v>
      </c>
      <c r="CA76" s="39"/>
      <c r="CB76" s="29"/>
      <c r="CC76" s="38">
        <f>CC77+CC81+CC84+CC91+CC93+CC95+CC97+CC102+CC104</f>
        <v>7873257.0899999999</v>
      </c>
      <c r="CD76" s="38"/>
      <c r="CE76" s="38"/>
      <c r="CF76" s="39">
        <f>CF77+CF81+CF84+CF91+CF93+CF95+CF97+CF102+CF104</f>
        <v>22</v>
      </c>
      <c r="CG76" s="39">
        <f>CG77+CG81+CG84+CG91+CG93+CG95+CG97+CG102+CG104</f>
        <v>0</v>
      </c>
      <c r="CH76" s="39"/>
      <c r="CI76" s="29"/>
      <c r="CJ76" s="38">
        <f>CJ77+CJ81+CJ84+CJ91+CJ93+CJ95+CJ97+CJ102+CJ104</f>
        <v>3479503.91</v>
      </c>
      <c r="CK76" s="38"/>
      <c r="CL76" s="38"/>
      <c r="CM76" s="39">
        <f>CM77+CM81+CM84+CM91+CM93+CM95+CM97+CM102+CM104</f>
        <v>25</v>
      </c>
      <c r="CN76" s="39">
        <f>CN77+CN81+CN84+CN91+CN93+CN95+CN97+CN102+CN104</f>
        <v>0</v>
      </c>
      <c r="CO76" s="39"/>
      <c r="CP76" s="29"/>
      <c r="CQ76" s="38">
        <f>CQ77+CQ81+CQ84+CQ91+CQ93+CQ95+CQ97+CQ102+CQ104</f>
        <v>3996837.59</v>
      </c>
      <c r="CR76" s="38"/>
      <c r="CS76" s="38"/>
      <c r="CT76" s="39">
        <f>CT77+CT81+CT84+CT91+CT93+CT95+CT97+CT102+CT104</f>
        <v>47</v>
      </c>
      <c r="CU76" s="39">
        <f>CU77+CU81+CU84+CU91+CU93+CU95+CU97+CU102+CU104</f>
        <v>0</v>
      </c>
      <c r="CV76" s="39"/>
      <c r="CW76" s="29"/>
      <c r="CX76" s="38">
        <f>CX77+CX81+CX84+CX91+CX93+CX95+CX97+CX102+CX104</f>
        <v>7476341.4999999991</v>
      </c>
      <c r="CY76" s="38"/>
      <c r="CZ76" s="38"/>
      <c r="DA76" s="39">
        <f>DA77+DA81+DA84+DA91+DA93+DA95+DA97+DA102+DA104</f>
        <v>20</v>
      </c>
      <c r="DB76" s="39">
        <f>DB77+DB81+DB84+DB91+DB93+DB95+DB97+DB102+DB104</f>
        <v>0</v>
      </c>
      <c r="DC76" s="39"/>
      <c r="DD76" s="29"/>
      <c r="DE76" s="38">
        <f>DE77+DE81+DE84+DE91+DE93+DE95+DE97+DE102+DE104</f>
        <v>3101565.85</v>
      </c>
      <c r="DF76" s="38"/>
      <c r="DG76" s="38"/>
      <c r="DH76" s="39">
        <f>DH77+DH81+DH84+DH91+DH93+DH95+DH97+DH102+DH104</f>
        <v>21</v>
      </c>
      <c r="DI76" s="39">
        <f>DI77+DI81+DI84+DI91+DI93+DI95+DI97+DI102+DI104</f>
        <v>0</v>
      </c>
      <c r="DJ76" s="39"/>
      <c r="DK76" s="29"/>
      <c r="DL76" s="38">
        <f>DL77+DL81+DL84+DL91+DL93+DL95+DL97+DL102+DL104</f>
        <v>3304846.37</v>
      </c>
      <c r="DM76" s="38"/>
      <c r="DN76" s="38"/>
      <c r="DO76" s="39">
        <f>DO77+DO81+DO84+DO91+DO93+DO95+DO97+DO102+DO104</f>
        <v>41</v>
      </c>
      <c r="DP76" s="39">
        <f>DP77+DP81+DP84+DP91+DP93+DP95+DP97+DP102+DP104</f>
        <v>0</v>
      </c>
      <c r="DQ76" s="39"/>
      <c r="DR76" s="29"/>
      <c r="DS76" s="38">
        <f>DS77+DS81+DS84+DS91+DS93+DS95+DS97+DS102+DS104</f>
        <v>6406412.2199999988</v>
      </c>
      <c r="DT76" s="38"/>
      <c r="DU76" s="38"/>
      <c r="DV76" s="39">
        <f>DV77+DV81+DV84+DV91+DV93+DV95+DV97+DV102+DV104</f>
        <v>17</v>
      </c>
      <c r="DW76" s="39">
        <f>DW77+DW81+DW84+DW91+DW93+DW95+DW97+DW102+DW104</f>
        <v>0</v>
      </c>
      <c r="DX76" s="39"/>
      <c r="DY76" s="29"/>
      <c r="DZ76" s="38">
        <f>DZ77+DZ81+DZ84+DZ91+DZ93+DZ95+DZ97+DZ102+DZ104</f>
        <v>2566852.7400000002</v>
      </c>
      <c r="EA76" s="38"/>
      <c r="EB76" s="38"/>
      <c r="EC76" s="39">
        <f>EC77+EC81+EC84+EC91+EC93+EC95+EC97+EC102+EC104</f>
        <v>18</v>
      </c>
      <c r="ED76" s="39">
        <f>ED77+ED81+ED84+ED91+ED93+ED95+ED97+ED102+ED104</f>
        <v>0</v>
      </c>
      <c r="EE76" s="39"/>
      <c r="EF76" s="29"/>
      <c r="EG76" s="38">
        <f>EG77+EG81+EG84+EG91+EG93+EG95+EG97+EG102+EG104</f>
        <v>2803720.43</v>
      </c>
      <c r="EH76" s="38"/>
      <c r="EI76" s="38"/>
      <c r="EJ76" s="39">
        <f>EJ77+EJ81+EJ84+EJ91+EJ93+EJ95+EJ97+EJ102+EJ104</f>
        <v>35</v>
      </c>
      <c r="EK76" s="39">
        <f>EK77+EK81+EK84+EK91+EK93+EK95+EK97+EK102+EK104</f>
        <v>0</v>
      </c>
      <c r="EL76" s="39"/>
      <c r="EM76" s="29"/>
      <c r="EN76" s="38">
        <f>EN77+EN81+EN84+EN91+EN93+EN95+EN97+EN102+EN104</f>
        <v>5370573.1699999999</v>
      </c>
      <c r="EO76" s="38"/>
      <c r="EP76" s="38"/>
      <c r="EQ76" s="39">
        <f>EQ77+EQ81+EQ84+EQ91+EQ93+EQ95+EQ97+EQ102+EQ104</f>
        <v>15</v>
      </c>
      <c r="ER76" s="39">
        <f>ER77+ER81+ER84+ER91+ER93+ER95+ER97+ER102+ER104</f>
        <v>0</v>
      </c>
      <c r="ES76" s="39"/>
      <c r="ET76" s="29"/>
      <c r="EU76" s="38">
        <f>EU77+EU81+EU84+EU91+EU93+EU95+EU97+EU102+EU104</f>
        <v>2260534.7000000002</v>
      </c>
      <c r="EV76" s="38"/>
      <c r="EW76" s="38"/>
      <c r="EX76" s="39">
        <f>EX77+EX81+EX84+EX91+EX93+EX95+EX97+EX102+EX104</f>
        <v>18</v>
      </c>
      <c r="EY76" s="39">
        <f>EY77+EY81+EY84+EY91+EY93+EY95+EY97+EY102+EY104</f>
        <v>0</v>
      </c>
      <c r="EZ76" s="39"/>
      <c r="FA76" s="29"/>
      <c r="FB76" s="38">
        <f>FB77+FB81+FB84+FB91+FB93+FB95+FB97+FB102+FB104</f>
        <v>2803720.43</v>
      </c>
      <c r="FC76" s="38"/>
      <c r="FD76" s="38"/>
      <c r="FE76" s="39">
        <f>FE77+FE81+FE84+FE91+FE93+FE95+FE97+FE102+FE104</f>
        <v>33</v>
      </c>
      <c r="FF76" s="39">
        <f>FF77+FF81+FF84+FF91+FF93+FF95+FF97+FF102+FF104</f>
        <v>0</v>
      </c>
      <c r="FG76" s="39"/>
      <c r="FH76" s="29"/>
      <c r="FI76" s="38">
        <f>FI77+FI81+FI84+FI91+FI93+FI95+FI97+FI102+FI104</f>
        <v>5064255.13</v>
      </c>
      <c r="FJ76" s="38"/>
      <c r="FK76" s="38"/>
      <c r="FL76" s="39">
        <f>FL77+FL81+FL84+FL91+FL93+FL95+FL97+FL102+FL104</f>
        <v>13</v>
      </c>
      <c r="FM76" s="39">
        <f>FM77+FM81+FM84+FM91+FM93+FM95+FM97+FM102+FM104</f>
        <v>0</v>
      </c>
      <c r="FN76" s="39"/>
      <c r="FO76" s="29"/>
      <c r="FP76" s="38">
        <f>FP77+FP81+FP84+FP91+FP93+FP95+FP97+FP102+FP104</f>
        <v>1936398.6900000002</v>
      </c>
      <c r="FQ76" s="38"/>
      <c r="FR76" s="38"/>
      <c r="FS76" s="39">
        <f>FS77+FS81+FS84+FS91+FS93+FS95+FS97+FS102+FS104</f>
        <v>17</v>
      </c>
      <c r="FT76" s="39">
        <f>FT77+FT81+FT84+FT91+FT93+FT95+FT97+FT102+FT104</f>
        <v>0</v>
      </c>
      <c r="FU76" s="39"/>
      <c r="FV76" s="29"/>
      <c r="FW76" s="38">
        <f>FW77+FW81+FW84+FW91+FW93+FW95+FW97+FW102+FW104</f>
        <v>2621962.7000000002</v>
      </c>
      <c r="FX76" s="38"/>
      <c r="FY76" s="38"/>
      <c r="FZ76" s="39">
        <f>FZ77+FZ81+FZ84+FZ91+FZ93+FZ95+FZ97+FZ102+FZ104</f>
        <v>30</v>
      </c>
      <c r="GA76" s="39">
        <f>GA77+GA81+GA84+GA91+GA93+GA95+GA97+GA102+GA104</f>
        <v>0</v>
      </c>
      <c r="GB76" s="39"/>
      <c r="GC76" s="29"/>
      <c r="GD76" s="38">
        <f>GD77+GD81+GD84+GD91+GD93+GD95+GD97+GD102+GD104</f>
        <v>4558361.3899999997</v>
      </c>
      <c r="GE76" s="38"/>
      <c r="GF76" s="38"/>
      <c r="GG76" s="39">
        <f>GG77+GG81+GG84+GG91+GG93+GG95+GG97+GG102+GG104</f>
        <v>13</v>
      </c>
      <c r="GH76" s="39">
        <f>GH77+GH81+GH84+GH91+GH93+GH95+GH97+GH102+GH104</f>
        <v>0</v>
      </c>
      <c r="GI76" s="39"/>
      <c r="GJ76" s="29"/>
      <c r="GK76" s="38">
        <f>GK77+GK81+GK84+GK91+GK93+GK95+GK97+GK102+GK104</f>
        <v>1936398.6900000002</v>
      </c>
      <c r="GL76" s="38"/>
      <c r="GM76" s="38"/>
      <c r="GN76" s="39">
        <f>GN77+GN81+GN84+GN91+GN93+GN95+GN97+GN102+GN104</f>
        <v>14</v>
      </c>
      <c r="GO76" s="39">
        <f>GO77+GO81+GO84+GO91+GO93+GO95+GO97+GO102+GO104</f>
        <v>0</v>
      </c>
      <c r="GP76" s="39"/>
      <c r="GQ76" s="29"/>
      <c r="GR76" s="38">
        <f>GR77+GR81+GR84+GR91+GR93+GR95+GR97+GR102+GR104</f>
        <v>2154971.1800000002</v>
      </c>
      <c r="GS76" s="38"/>
      <c r="GT76" s="38"/>
      <c r="GU76" s="39">
        <f>GU77+GU81+GU84+GU91+GU93+GU95+GU97+GU102+GU104</f>
        <v>27</v>
      </c>
      <c r="GV76" s="39">
        <f>GV77+GV81+GV84+GV91+GV93+GV95+GV97+GV102+GV104</f>
        <v>0</v>
      </c>
      <c r="GW76" s="39"/>
      <c r="GX76" s="29"/>
      <c r="GY76" s="38">
        <f>GY77+GY81+GY84+GY91+GY93+GY95+GY97+GY102+GY104</f>
        <v>4091369.87</v>
      </c>
      <c r="GZ76" s="38"/>
      <c r="HA76" s="38"/>
      <c r="HB76" s="39">
        <f>HB77+HB81+HB84+HB91+HB93+HB95+HB97+HB102+HB104</f>
        <v>12</v>
      </c>
      <c r="HC76" s="39">
        <f>HC77+HC81+HC84+HC91+HC93+HC95+HC97+HC102+HC104</f>
        <v>0</v>
      </c>
      <c r="HD76" s="39"/>
      <c r="HE76" s="29"/>
      <c r="HF76" s="38">
        <f>HF77+HF81+HF84+HF91+HF93+HF95+HF97+HF102+HF104</f>
        <v>1856792.79</v>
      </c>
      <c r="HG76" s="38"/>
      <c r="HH76" s="38"/>
      <c r="HI76" s="39">
        <f>HI77+HI81+HI84+HI91+HI93+HI95+HI97+HI102+HI104</f>
        <v>13</v>
      </c>
      <c r="HJ76" s="39">
        <f>HJ77+HJ81+HJ84+HJ91+HJ93+HJ95+HJ97+HJ102+HJ104</f>
        <v>0</v>
      </c>
      <c r="HK76" s="39"/>
      <c r="HL76" s="29"/>
      <c r="HM76" s="38">
        <f>HM77+HM81+HM84+HM91+HM93+HM95+HM97+HM102+HM104</f>
        <v>2017763.33</v>
      </c>
      <c r="HN76" s="38"/>
      <c r="HO76" s="38"/>
      <c r="HP76" s="39">
        <f>HP77+HP81+HP84+HP91+HP93+HP95+HP97+HP102+HP104</f>
        <v>25</v>
      </c>
      <c r="HQ76" s="39">
        <f>HQ77+HQ81+HQ84+HQ91+HQ93+HQ95+HQ97+HQ102+HQ104</f>
        <v>0</v>
      </c>
      <c r="HR76" s="39"/>
      <c r="HS76" s="29"/>
      <c r="HT76" s="38">
        <f>HT77+HT81+HT84+HT91+HT93+HT95+HT97+HT102+HT104</f>
        <v>3874556.1200000006</v>
      </c>
      <c r="HU76" s="38"/>
      <c r="HV76" s="38"/>
      <c r="HW76" s="39">
        <f>HW77+HW81+HW84+HW91+HW93+HW95+HW97+HW102+HW104</f>
        <v>11</v>
      </c>
      <c r="HX76" s="39">
        <f>HX77+HX81+HX84+HX91+HX93+HX95+HX97+HX102+HX104</f>
        <v>0</v>
      </c>
      <c r="HY76" s="39"/>
      <c r="HZ76" s="29"/>
      <c r="IA76" s="38">
        <f>IA77+IA81+IA84+IA91+IA93+IA95+IA97+IA102+IA104</f>
        <v>1642231.96</v>
      </c>
      <c r="IB76" s="38"/>
      <c r="IC76" s="38"/>
      <c r="ID76" s="39">
        <f>ID77+ID81+ID84+ID91+ID93+ID95+ID97+ID102+ID104</f>
        <v>12</v>
      </c>
      <c r="IE76" s="39">
        <f>IE77+IE81+IE84+IE91+IE93+IE95+IE97+IE102+IE104</f>
        <v>0</v>
      </c>
      <c r="IF76" s="39"/>
      <c r="IG76" s="29"/>
      <c r="IH76" s="38">
        <f>IH77+IH81+IH84+IH91+IH93+IH95+IH97+IH102+IH104</f>
        <v>1803202.5000000002</v>
      </c>
      <c r="II76" s="38"/>
      <c r="IJ76" s="38"/>
      <c r="IK76" s="39">
        <f>IK77+IK81+IK84+IK91+IK93+IK95+IK97+IK102+IK104</f>
        <v>23</v>
      </c>
      <c r="IL76" s="39">
        <f>IL77+IL81+IL84+IL91+IL93+IL95+IL97+IL102+IL104</f>
        <v>0</v>
      </c>
      <c r="IM76" s="39"/>
      <c r="IN76" s="29"/>
      <c r="IO76" s="38">
        <f>IO77+IO81+IO84+IO91+IO93+IO95+IO97+IO102+IO104</f>
        <v>3445434.4600000004</v>
      </c>
      <c r="IP76" s="38"/>
      <c r="IQ76" s="38"/>
      <c r="IR76" s="39">
        <f>IR77+IR81+IR84+IR91+IR93+IR95+IR97+IR102+IR104</f>
        <v>11</v>
      </c>
      <c r="IS76" s="39">
        <f>IS77+IS81+IS84+IS91+IS93+IS95+IS97+IS102+IS104</f>
        <v>0</v>
      </c>
      <c r="IT76" s="39"/>
      <c r="IU76" s="29"/>
      <c r="IV76" s="38">
        <f>IV77+IV81+IV84+IV91+IV93+IV95+IV97+IV102+IV104</f>
        <v>1642231.96</v>
      </c>
      <c r="IW76" s="38"/>
      <c r="IX76" s="38"/>
      <c r="IY76" s="39">
        <f>IY77+IY81+IY84+IY91+IY93+IY95+IY97+IY102+IY104</f>
        <v>9</v>
      </c>
      <c r="IZ76" s="39">
        <f>IZ77+IZ81+IZ84+IZ91+IZ93+IZ95+IZ97+IZ102+IZ104</f>
        <v>0</v>
      </c>
      <c r="JA76" s="39"/>
      <c r="JB76" s="29"/>
      <c r="JC76" s="38">
        <f>JC77+JC81+JC84+JC91+JC93+JC95+JC97+JC102+JC104</f>
        <v>1276224.51</v>
      </c>
      <c r="JD76" s="39">
        <f>JD77+JD81+JD84+JD91+JD93+JD95+JD97+JD102+JD104</f>
        <v>20</v>
      </c>
      <c r="JE76" s="39">
        <f>JE77+JE81+JE84+JE91+JE93+JE95+JE97+JE102+JE104</f>
        <v>0</v>
      </c>
      <c r="JF76" s="39"/>
      <c r="JG76" s="29"/>
      <c r="JH76" s="38">
        <f>JH77+JH81+JH84+JH91+JH93+JH95+JH97+JH102+JH104</f>
        <v>2918456.47</v>
      </c>
      <c r="JI76" s="39">
        <f>JI77+JI81+JI84+JI91+JI93+JI95+JI97+JI102+JI104</f>
        <v>218</v>
      </c>
      <c r="JJ76" s="39">
        <f>JJ77+JJ81+JJ84+JJ91+JJ93+JJ95+JJ97+JJ102+JJ104</f>
        <v>0</v>
      </c>
      <c r="JK76" s="29"/>
      <c r="JL76" s="38">
        <f>JL77+JL81+JL84+JL91+JL93+JL95+JL97+JL102+JL104</f>
        <v>33563005.399999999</v>
      </c>
      <c r="JM76" s="39">
        <f>JM77+JM81+JM84+JM91+JM93+JM95+JM97+JM102+JM104</f>
        <v>226</v>
      </c>
      <c r="JN76" s="39">
        <f>JN77+JN81+JN84+JN91+JN93+JN95+JN97+JN102+JN104</f>
        <v>0</v>
      </c>
      <c r="JO76" s="29"/>
      <c r="JP76" s="38">
        <f>JP77+JP81+JP84+JP91+JP93+JP95+JP97+JP102+JP104</f>
        <v>35271251.870000005</v>
      </c>
      <c r="JQ76" s="39">
        <f>JQ77+JQ81+JQ84+JQ91+JQ93+JQ95+JQ97+JQ102+JQ104</f>
        <v>444</v>
      </c>
      <c r="JR76" s="39">
        <f>JR77+JR81+JR84+JR91+JR93+JR95+JR97+JR102+JR104</f>
        <v>0</v>
      </c>
      <c r="JS76" s="29"/>
      <c r="JT76" s="38">
        <f>JT77+JT81+JT84+JT91+JT93+JT95+JT97+JT102+JT104</f>
        <v>68834257.270000011</v>
      </c>
      <c r="JV76" s="73">
        <f t="shared" si="931"/>
        <v>0</v>
      </c>
      <c r="JW76" s="73">
        <f t="shared" si="932"/>
        <v>0</v>
      </c>
      <c r="JX76" s="73">
        <f t="shared" si="933"/>
        <v>0</v>
      </c>
      <c r="JY76" s="80">
        <f t="shared" si="934"/>
        <v>0</v>
      </c>
      <c r="JZ76" s="73">
        <f t="shared" si="935"/>
        <v>0</v>
      </c>
      <c r="KA76" s="73">
        <f t="shared" si="936"/>
        <v>0</v>
      </c>
      <c r="KB76" s="73">
        <f t="shared" si="937"/>
        <v>0</v>
      </c>
      <c r="KC76" s="73">
        <f t="shared" si="938"/>
        <v>0</v>
      </c>
      <c r="KD76" s="73">
        <f t="shared" si="939"/>
        <v>0</v>
      </c>
      <c r="KE76" s="73">
        <f t="shared" si="940"/>
        <v>0</v>
      </c>
      <c r="KF76" s="73">
        <f t="shared" si="941"/>
        <v>0</v>
      </c>
      <c r="KG76" s="73">
        <f t="shared" si="942"/>
        <v>0</v>
      </c>
    </row>
    <row r="77" spans="1:293" s="22" customFormat="1" ht="20.25" hidden="1" customHeight="1">
      <c r="A77" s="25">
        <v>110060</v>
      </c>
      <c r="B77" s="25" t="s">
        <v>50</v>
      </c>
      <c r="C77" s="25"/>
      <c r="D77" s="25"/>
      <c r="E77" s="37" t="s">
        <v>119</v>
      </c>
      <c r="F77" s="43"/>
      <c r="G77" s="43"/>
      <c r="H77" s="37"/>
      <c r="I77" s="89">
        <f>SUM(I78:I80)</f>
        <v>20</v>
      </c>
      <c r="J77" s="89">
        <f>SUM(J78:J80)</f>
        <v>0</v>
      </c>
      <c r="K77" s="90"/>
      <c r="L77" s="91">
        <f>SUM(L78:L80)</f>
        <v>3453403.5999999996</v>
      </c>
      <c r="M77" s="89">
        <f>SUM(M78:M80)</f>
        <v>9</v>
      </c>
      <c r="N77" s="36">
        <f>SUM(N78:N80)</f>
        <v>0</v>
      </c>
      <c r="O77" s="25"/>
      <c r="P77" s="37">
        <f>SUM(P78:P80)</f>
        <v>1540778.85</v>
      </c>
      <c r="Q77" s="36">
        <f>SUM(Q78:Q80)</f>
        <v>29</v>
      </c>
      <c r="R77" s="36">
        <f>SUM(R78:R80)</f>
        <v>0</v>
      </c>
      <c r="S77" s="25"/>
      <c r="T77" s="37">
        <f>SUM(T78:T80)</f>
        <v>4994182.4499999993</v>
      </c>
      <c r="U77" s="36">
        <f>SUM(U78:U80)</f>
        <v>4</v>
      </c>
      <c r="V77" s="36">
        <f>SUM(V78:V80)</f>
        <v>0</v>
      </c>
      <c r="W77" s="36"/>
      <c r="X77" s="25"/>
      <c r="Y77" s="37">
        <f>SUM(Y78:Y80)</f>
        <v>714241.2</v>
      </c>
      <c r="Z77" s="37"/>
      <c r="AA77" s="37"/>
      <c r="AB77" s="36">
        <f>SUM(AB78:AB80)</f>
        <v>2</v>
      </c>
      <c r="AC77" s="36">
        <f>SUM(AC78:AC80)</f>
        <v>0</v>
      </c>
      <c r="AD77" s="36"/>
      <c r="AE77" s="25"/>
      <c r="AF77" s="37">
        <f>SUM(AF78:AF80)</f>
        <v>342395.3</v>
      </c>
      <c r="AG77" s="37"/>
      <c r="AH77" s="37"/>
      <c r="AI77" s="36">
        <f>SUM(AI78:AI80)</f>
        <v>6</v>
      </c>
      <c r="AJ77" s="36">
        <f>SUM(AJ78:AJ80)</f>
        <v>0</v>
      </c>
      <c r="AK77" s="36"/>
      <c r="AL77" s="25"/>
      <c r="AM77" s="37">
        <f>SUM(AM78:AM80)</f>
        <v>1056636.5</v>
      </c>
      <c r="AN77" s="37"/>
      <c r="AO77" s="37"/>
      <c r="AP77" s="36">
        <f>SUM(AP78:AP80)</f>
        <v>3</v>
      </c>
      <c r="AQ77" s="36">
        <f>SUM(AQ78:AQ80)</f>
        <v>0</v>
      </c>
      <c r="AR77" s="36"/>
      <c r="AS77" s="25"/>
      <c r="AT77" s="37">
        <f>SUM(AT78:AT80)</f>
        <v>513592.94999999995</v>
      </c>
      <c r="AU77" s="37"/>
      <c r="AV77" s="37"/>
      <c r="AW77" s="36">
        <f>SUM(AW78:AW80)</f>
        <v>2</v>
      </c>
      <c r="AX77" s="36">
        <f>SUM(AX78:AX80)</f>
        <v>0</v>
      </c>
      <c r="AY77" s="36"/>
      <c r="AZ77" s="25"/>
      <c r="BA77" s="37">
        <f>SUM(BA78:BA80)</f>
        <v>342395.3</v>
      </c>
      <c r="BB77" s="37"/>
      <c r="BC77" s="37"/>
      <c r="BD77" s="36">
        <f>SUM(BD78:BD80)</f>
        <v>5</v>
      </c>
      <c r="BE77" s="36">
        <f>SUM(BE78:BE80)</f>
        <v>0</v>
      </c>
      <c r="BF77" s="36"/>
      <c r="BG77" s="25"/>
      <c r="BH77" s="37">
        <f>SUM(BH78:BH80)</f>
        <v>855988.25</v>
      </c>
      <c r="BI77" s="37"/>
      <c r="BJ77" s="37"/>
      <c r="BK77" s="36">
        <f>SUM(BK78:BK80)</f>
        <v>2</v>
      </c>
      <c r="BL77" s="36">
        <f>SUM(BL78:BL80)</f>
        <v>0</v>
      </c>
      <c r="BM77" s="36"/>
      <c r="BN77" s="25"/>
      <c r="BO77" s="37">
        <f>SUM(BO78:BO80)</f>
        <v>342395.3</v>
      </c>
      <c r="BP77" s="37"/>
      <c r="BQ77" s="37"/>
      <c r="BR77" s="36">
        <f>SUM(BR78:BR80)</f>
        <v>2</v>
      </c>
      <c r="BS77" s="36">
        <f>SUM(BS78:BS80)</f>
        <v>0</v>
      </c>
      <c r="BT77" s="36"/>
      <c r="BU77" s="25"/>
      <c r="BV77" s="37">
        <f>SUM(BV78:BV80)</f>
        <v>342395.3</v>
      </c>
      <c r="BW77" s="37"/>
      <c r="BX77" s="37"/>
      <c r="BY77" s="36">
        <f>SUM(BY78:BY80)</f>
        <v>4</v>
      </c>
      <c r="BZ77" s="36">
        <f>SUM(BZ78:BZ80)</f>
        <v>0</v>
      </c>
      <c r="CA77" s="36"/>
      <c r="CB77" s="25"/>
      <c r="CC77" s="37">
        <f>SUM(CC78:CC80)</f>
        <v>684790.6</v>
      </c>
      <c r="CD77" s="37"/>
      <c r="CE77" s="37"/>
      <c r="CF77" s="36">
        <f>SUM(CF78:CF80)</f>
        <v>2</v>
      </c>
      <c r="CG77" s="36">
        <f>SUM(CG78:CG80)</f>
        <v>0</v>
      </c>
      <c r="CH77" s="36"/>
      <c r="CI77" s="25"/>
      <c r="CJ77" s="37">
        <f>SUM(CJ78:CJ80)</f>
        <v>342395.3</v>
      </c>
      <c r="CK77" s="37"/>
      <c r="CL77" s="37"/>
      <c r="CM77" s="36">
        <f>SUM(CM78:CM80)</f>
        <v>2</v>
      </c>
      <c r="CN77" s="36">
        <f>SUM(CN78:CN80)</f>
        <v>0</v>
      </c>
      <c r="CO77" s="36"/>
      <c r="CP77" s="25"/>
      <c r="CQ77" s="37">
        <f>SUM(CQ78:CQ80)</f>
        <v>342395.3</v>
      </c>
      <c r="CR77" s="37"/>
      <c r="CS77" s="37"/>
      <c r="CT77" s="36">
        <f>SUM(CT78:CT80)</f>
        <v>4</v>
      </c>
      <c r="CU77" s="36">
        <f>SUM(CU78:CU80)</f>
        <v>0</v>
      </c>
      <c r="CV77" s="36"/>
      <c r="CW77" s="25"/>
      <c r="CX77" s="37">
        <f>SUM(CX78:CX80)</f>
        <v>684790.6</v>
      </c>
      <c r="CY77" s="37"/>
      <c r="CZ77" s="37"/>
      <c r="DA77" s="36">
        <f>SUM(DA78:DA80)</f>
        <v>2</v>
      </c>
      <c r="DB77" s="36">
        <f>SUM(DB78:DB80)</f>
        <v>0</v>
      </c>
      <c r="DC77" s="36"/>
      <c r="DD77" s="25"/>
      <c r="DE77" s="37">
        <f>SUM(DE78:DE80)</f>
        <v>342395.3</v>
      </c>
      <c r="DF77" s="37"/>
      <c r="DG77" s="37"/>
      <c r="DH77" s="36">
        <f>SUM(DH78:DH80)</f>
        <v>1</v>
      </c>
      <c r="DI77" s="36">
        <f>SUM(DI78:DI80)</f>
        <v>0</v>
      </c>
      <c r="DJ77" s="36"/>
      <c r="DK77" s="25"/>
      <c r="DL77" s="37">
        <f>SUM(DL78:DL80)</f>
        <v>171197.65</v>
      </c>
      <c r="DM77" s="37"/>
      <c r="DN77" s="37"/>
      <c r="DO77" s="36">
        <f>SUM(DO78:DO80)</f>
        <v>3</v>
      </c>
      <c r="DP77" s="36">
        <f>SUM(DP78:DP80)</f>
        <v>0</v>
      </c>
      <c r="DQ77" s="36"/>
      <c r="DR77" s="25"/>
      <c r="DS77" s="37">
        <f>SUM(DS78:DS80)</f>
        <v>513592.94999999995</v>
      </c>
      <c r="DT77" s="37"/>
      <c r="DU77" s="37"/>
      <c r="DV77" s="36">
        <f>SUM(DV78:DV80)</f>
        <v>1</v>
      </c>
      <c r="DW77" s="36">
        <f>SUM(DW78:DW80)</f>
        <v>0</v>
      </c>
      <c r="DX77" s="36"/>
      <c r="DY77" s="25"/>
      <c r="DZ77" s="37">
        <f>SUM(DZ78:DZ80)</f>
        <v>171197.65</v>
      </c>
      <c r="EA77" s="37"/>
      <c r="EB77" s="37"/>
      <c r="EC77" s="36">
        <f>SUM(EC78:EC80)</f>
        <v>0</v>
      </c>
      <c r="ED77" s="36">
        <f>SUM(ED78:ED80)</f>
        <v>0</v>
      </c>
      <c r="EE77" s="36"/>
      <c r="EF77" s="25"/>
      <c r="EG77" s="37">
        <f>SUM(EG78:EG80)</f>
        <v>0</v>
      </c>
      <c r="EH77" s="37"/>
      <c r="EI77" s="37"/>
      <c r="EJ77" s="36">
        <f>SUM(EJ78:EJ80)</f>
        <v>1</v>
      </c>
      <c r="EK77" s="36">
        <f>SUM(EK78:EK80)</f>
        <v>0</v>
      </c>
      <c r="EL77" s="36"/>
      <c r="EM77" s="25"/>
      <c r="EN77" s="37">
        <f>SUM(EN78:EN80)</f>
        <v>171197.65</v>
      </c>
      <c r="EO77" s="37"/>
      <c r="EP77" s="37"/>
      <c r="EQ77" s="36">
        <f>SUM(EQ78:EQ80)</f>
        <v>1</v>
      </c>
      <c r="ER77" s="36">
        <f>SUM(ER78:ER80)</f>
        <v>0</v>
      </c>
      <c r="ES77" s="36"/>
      <c r="ET77" s="25"/>
      <c r="EU77" s="37">
        <f>SUM(EU78:EU80)</f>
        <v>171197.65</v>
      </c>
      <c r="EV77" s="37"/>
      <c r="EW77" s="37"/>
      <c r="EX77" s="36">
        <f>SUM(EX78:EX80)</f>
        <v>0</v>
      </c>
      <c r="EY77" s="36">
        <f>SUM(EY78:EY80)</f>
        <v>0</v>
      </c>
      <c r="EZ77" s="36"/>
      <c r="FA77" s="25"/>
      <c r="FB77" s="37">
        <f>SUM(FB78:FB80)</f>
        <v>0</v>
      </c>
      <c r="FC77" s="37"/>
      <c r="FD77" s="37"/>
      <c r="FE77" s="36">
        <f>SUM(FE78:FE80)</f>
        <v>1</v>
      </c>
      <c r="FF77" s="36">
        <f>SUM(FF78:FF80)</f>
        <v>0</v>
      </c>
      <c r="FG77" s="36"/>
      <c r="FH77" s="25"/>
      <c r="FI77" s="37">
        <f>SUM(FI78:FI80)</f>
        <v>171197.65</v>
      </c>
      <c r="FJ77" s="37"/>
      <c r="FK77" s="37"/>
      <c r="FL77" s="36">
        <f>SUM(FL78:FL80)</f>
        <v>1</v>
      </c>
      <c r="FM77" s="36">
        <f>SUM(FM78:FM80)</f>
        <v>0</v>
      </c>
      <c r="FN77" s="36"/>
      <c r="FO77" s="25"/>
      <c r="FP77" s="37">
        <f>SUM(FP78:FP80)</f>
        <v>171197.65</v>
      </c>
      <c r="FQ77" s="37"/>
      <c r="FR77" s="37"/>
      <c r="FS77" s="36">
        <f>SUM(FS78:FS80)</f>
        <v>0</v>
      </c>
      <c r="FT77" s="36">
        <f>SUM(FT78:FT80)</f>
        <v>0</v>
      </c>
      <c r="FU77" s="36"/>
      <c r="FV77" s="25"/>
      <c r="FW77" s="37">
        <f>SUM(FW78:FW80)</f>
        <v>0</v>
      </c>
      <c r="FX77" s="37"/>
      <c r="FY77" s="37"/>
      <c r="FZ77" s="36">
        <f>SUM(FZ78:FZ80)</f>
        <v>1</v>
      </c>
      <c r="GA77" s="36">
        <f>SUM(GA78:GA80)</f>
        <v>0</v>
      </c>
      <c r="GB77" s="36"/>
      <c r="GC77" s="25"/>
      <c r="GD77" s="37">
        <f>SUM(GD78:GD80)</f>
        <v>171197.65</v>
      </c>
      <c r="GE77" s="37"/>
      <c r="GF77" s="37"/>
      <c r="GG77" s="36">
        <f>SUM(GG78:GG80)</f>
        <v>1</v>
      </c>
      <c r="GH77" s="36">
        <f>SUM(GH78:GH80)</f>
        <v>0</v>
      </c>
      <c r="GI77" s="36"/>
      <c r="GJ77" s="25"/>
      <c r="GK77" s="37">
        <f>SUM(GK78:GK80)</f>
        <v>171197.65</v>
      </c>
      <c r="GL77" s="37"/>
      <c r="GM77" s="37"/>
      <c r="GN77" s="36">
        <f>SUM(GN78:GN80)</f>
        <v>0</v>
      </c>
      <c r="GO77" s="36">
        <f>SUM(GO78:GO80)</f>
        <v>0</v>
      </c>
      <c r="GP77" s="36"/>
      <c r="GQ77" s="25"/>
      <c r="GR77" s="37">
        <f>SUM(GR78:GR80)</f>
        <v>0</v>
      </c>
      <c r="GS77" s="37"/>
      <c r="GT77" s="37"/>
      <c r="GU77" s="36">
        <f>SUM(GU78:GU80)</f>
        <v>1</v>
      </c>
      <c r="GV77" s="36">
        <f>SUM(GV78:GV80)</f>
        <v>0</v>
      </c>
      <c r="GW77" s="36"/>
      <c r="GX77" s="25"/>
      <c r="GY77" s="37">
        <f>SUM(GY78:GY80)</f>
        <v>171197.65</v>
      </c>
      <c r="GZ77" s="37"/>
      <c r="HA77" s="37"/>
      <c r="HB77" s="36">
        <f>SUM(HB78:HB80)</f>
        <v>1</v>
      </c>
      <c r="HC77" s="36">
        <f>SUM(HC78:HC80)</f>
        <v>0</v>
      </c>
      <c r="HD77" s="36"/>
      <c r="HE77" s="25"/>
      <c r="HF77" s="37">
        <f>SUM(HF78:HF80)</f>
        <v>171197.65</v>
      </c>
      <c r="HG77" s="37"/>
      <c r="HH77" s="37"/>
      <c r="HI77" s="36">
        <f>SUM(HI78:HI80)</f>
        <v>0</v>
      </c>
      <c r="HJ77" s="36">
        <f>SUM(HJ78:HJ80)</f>
        <v>0</v>
      </c>
      <c r="HK77" s="36"/>
      <c r="HL77" s="25"/>
      <c r="HM77" s="37">
        <f>SUM(HM78:HM80)</f>
        <v>0</v>
      </c>
      <c r="HN77" s="37"/>
      <c r="HO77" s="37"/>
      <c r="HP77" s="36">
        <f>SUM(HP78:HP80)</f>
        <v>1</v>
      </c>
      <c r="HQ77" s="36">
        <f>SUM(HQ78:HQ80)</f>
        <v>0</v>
      </c>
      <c r="HR77" s="36"/>
      <c r="HS77" s="25"/>
      <c r="HT77" s="37">
        <f>SUM(HT78:HT80)</f>
        <v>171197.65</v>
      </c>
      <c r="HU77" s="37"/>
      <c r="HV77" s="37"/>
      <c r="HW77" s="36">
        <f>SUM(HW78:HW80)</f>
        <v>1</v>
      </c>
      <c r="HX77" s="36">
        <f>SUM(HX78:HX80)</f>
        <v>0</v>
      </c>
      <c r="HY77" s="36"/>
      <c r="HZ77" s="25"/>
      <c r="IA77" s="37">
        <f>SUM(IA78:IA80)</f>
        <v>171197.65</v>
      </c>
      <c r="IB77" s="37"/>
      <c r="IC77" s="37"/>
      <c r="ID77" s="36">
        <f>SUM(ID78:ID80)</f>
        <v>0</v>
      </c>
      <c r="IE77" s="36">
        <f>SUM(IE78:IE80)</f>
        <v>0</v>
      </c>
      <c r="IF77" s="36"/>
      <c r="IG77" s="25"/>
      <c r="IH77" s="37">
        <f>SUM(IH78:IH80)</f>
        <v>0</v>
      </c>
      <c r="II77" s="37"/>
      <c r="IJ77" s="37"/>
      <c r="IK77" s="36">
        <f>SUM(IK78:IK80)</f>
        <v>1</v>
      </c>
      <c r="IL77" s="36">
        <f>SUM(IL78:IL80)</f>
        <v>0</v>
      </c>
      <c r="IM77" s="36"/>
      <c r="IN77" s="25"/>
      <c r="IO77" s="37">
        <f>SUM(IO78:IO80)</f>
        <v>171197.65</v>
      </c>
      <c r="IP77" s="37"/>
      <c r="IQ77" s="37"/>
      <c r="IR77" s="36">
        <f>SUM(IR78:IR80)</f>
        <v>1</v>
      </c>
      <c r="IS77" s="36">
        <f>SUM(IS78:IS80)</f>
        <v>0</v>
      </c>
      <c r="IT77" s="36"/>
      <c r="IU77" s="25"/>
      <c r="IV77" s="37">
        <f>SUM(IV78:IV80)</f>
        <v>171197.65</v>
      </c>
      <c r="IW77" s="37"/>
      <c r="IX77" s="37"/>
      <c r="IY77" s="36">
        <f>SUM(IY78:IY80)</f>
        <v>0</v>
      </c>
      <c r="IZ77" s="36">
        <f>SUM(IZ78:IZ80)</f>
        <v>0</v>
      </c>
      <c r="JA77" s="36"/>
      <c r="JB77" s="25"/>
      <c r="JC77" s="37">
        <f>SUM(JC78:JC80)</f>
        <v>0</v>
      </c>
      <c r="JD77" s="36">
        <f>SUM(JD78:JD80)</f>
        <v>1</v>
      </c>
      <c r="JE77" s="36">
        <f>SUM(JE78:JE80)</f>
        <v>0</v>
      </c>
      <c r="JF77" s="36"/>
      <c r="JG77" s="25"/>
      <c r="JH77" s="37">
        <f>SUM(JH78:JH80)</f>
        <v>171197.65</v>
      </c>
      <c r="JI77" s="36">
        <f>SUM(JI78:JI80)</f>
        <v>20</v>
      </c>
      <c r="JJ77" s="36">
        <f>SUM(JJ78:JJ80)</f>
        <v>0</v>
      </c>
      <c r="JK77" s="25"/>
      <c r="JL77" s="37">
        <f>SUM(JL78:JL80)</f>
        <v>3453403.5999999992</v>
      </c>
      <c r="JM77" s="36">
        <f>SUM(JM78:JM80)</f>
        <v>9</v>
      </c>
      <c r="JN77" s="36">
        <f>SUM(JN78:JN80)</f>
        <v>0</v>
      </c>
      <c r="JO77" s="25"/>
      <c r="JP77" s="37">
        <f>SUM(JP78:JP80)</f>
        <v>1540778.85</v>
      </c>
      <c r="JQ77" s="36">
        <f>SUM(JQ78:JQ80)</f>
        <v>29</v>
      </c>
      <c r="JR77" s="36">
        <f>SUM(JR78:JR80)</f>
        <v>0</v>
      </c>
      <c r="JS77" s="25"/>
      <c r="JT77" s="37">
        <f>SUM(JT78:JT80)</f>
        <v>4994182.4499999993</v>
      </c>
      <c r="JV77" s="73">
        <f t="shared" si="931"/>
        <v>0</v>
      </c>
      <c r="JW77" s="73">
        <f t="shared" si="932"/>
        <v>0</v>
      </c>
      <c r="JX77" s="73">
        <f t="shared" si="933"/>
        <v>0</v>
      </c>
      <c r="JY77" s="80">
        <f t="shared" si="934"/>
        <v>0</v>
      </c>
      <c r="JZ77" s="73">
        <f t="shared" si="935"/>
        <v>0</v>
      </c>
      <c r="KA77" s="73">
        <f t="shared" si="936"/>
        <v>0</v>
      </c>
      <c r="KB77" s="73">
        <f t="shared" si="937"/>
        <v>0</v>
      </c>
      <c r="KC77" s="73">
        <f t="shared" si="938"/>
        <v>0</v>
      </c>
      <c r="KD77" s="73">
        <f t="shared" si="939"/>
        <v>0</v>
      </c>
      <c r="KE77" s="73">
        <f t="shared" si="940"/>
        <v>0</v>
      </c>
      <c r="KF77" s="73">
        <f t="shared" si="941"/>
        <v>0</v>
      </c>
      <c r="KG77" s="73">
        <f t="shared" si="942"/>
        <v>0</v>
      </c>
    </row>
    <row r="78" spans="1:293" ht="20.25" hidden="1" customHeight="1">
      <c r="A78" s="24">
        <v>110060</v>
      </c>
      <c r="B78" s="24" t="s">
        <v>50</v>
      </c>
      <c r="C78" s="24">
        <v>1</v>
      </c>
      <c r="D78" s="24" t="s">
        <v>160</v>
      </c>
      <c r="E78" s="34" t="s">
        <v>119</v>
      </c>
      <c r="F78" s="46" t="s">
        <v>161</v>
      </c>
      <c r="G78" s="52" t="s">
        <v>162</v>
      </c>
      <c r="H78" s="34">
        <v>171197.65</v>
      </c>
      <c r="I78" s="86">
        <v>2</v>
      </c>
      <c r="J78" s="86"/>
      <c r="K78" s="87"/>
      <c r="L78" s="88">
        <f t="shared" ref="L78:L80" si="1086">ROUND(H78*I78,2)</f>
        <v>342395.3</v>
      </c>
      <c r="M78" s="86">
        <v>4</v>
      </c>
      <c r="N78" s="33"/>
      <c r="O78" s="24"/>
      <c r="P78" s="55">
        <f>ROUND(H78*M78,2)</f>
        <v>684790.6</v>
      </c>
      <c r="Q78" s="58">
        <f t="shared" ref="Q78:R80" si="1087">I78+M78</f>
        <v>6</v>
      </c>
      <c r="R78" s="58">
        <f t="shared" si="1087"/>
        <v>0</v>
      </c>
      <c r="S78" s="54"/>
      <c r="T78" s="55">
        <f>L78+P78</f>
        <v>1027185.8999999999</v>
      </c>
      <c r="U78" s="33">
        <v>1</v>
      </c>
      <c r="V78" s="33">
        <f>ROUND(U78*($J$78/$I$78),0)</f>
        <v>0</v>
      </c>
      <c r="W78" s="33"/>
      <c r="X78" s="24"/>
      <c r="Y78" s="34">
        <f>ROUND(U78*$H$78,2)</f>
        <v>171197.65</v>
      </c>
      <c r="Z78" s="34"/>
      <c r="AA78" s="34"/>
      <c r="AB78" s="33">
        <v>1</v>
      </c>
      <c r="AC78" s="33">
        <f>ROUND(AB78*($N$78/$M$78),0)</f>
        <v>0</v>
      </c>
      <c r="AD78" s="33"/>
      <c r="AE78" s="24"/>
      <c r="AF78" s="34">
        <f>ROUND(AB78*$H$78,2)</f>
        <v>171197.65</v>
      </c>
      <c r="AG78" s="55"/>
      <c r="AH78" s="55"/>
      <c r="AI78" s="58">
        <f t="shared" ref="AI78:AJ80" si="1088">U78+AB78</f>
        <v>2</v>
      </c>
      <c r="AJ78" s="58">
        <f t="shared" si="1088"/>
        <v>0</v>
      </c>
      <c r="AK78" s="58"/>
      <c r="AL78" s="54"/>
      <c r="AM78" s="55">
        <f>Y78+AF78</f>
        <v>342395.3</v>
      </c>
      <c r="AN78" s="55"/>
      <c r="AO78" s="55"/>
      <c r="AP78" s="33">
        <v>1</v>
      </c>
      <c r="AQ78" s="33">
        <f>ROUND(AP78*($J$78/$I$78),0)</f>
        <v>0</v>
      </c>
      <c r="AR78" s="33"/>
      <c r="AS78" s="24"/>
      <c r="AT78" s="34">
        <f>ROUND(AP78*$H$78,2)</f>
        <v>171197.65</v>
      </c>
      <c r="AU78" s="34"/>
      <c r="AV78" s="34"/>
      <c r="AW78" s="33">
        <v>1</v>
      </c>
      <c r="AX78" s="33">
        <f>ROUND(AW78*($N$78/$M$78),0)</f>
        <v>0</v>
      </c>
      <c r="AY78" s="33"/>
      <c r="AZ78" s="24"/>
      <c r="BA78" s="34">
        <f>ROUND(AW78*$H$78,2)</f>
        <v>171197.65</v>
      </c>
      <c r="BB78" s="55"/>
      <c r="BC78" s="55"/>
      <c r="BD78" s="58">
        <f t="shared" ref="BD78:BD80" si="1089">AP78+AW78</f>
        <v>2</v>
      </c>
      <c r="BE78" s="58">
        <f t="shared" ref="BE78:BE80" si="1090">AQ78+AX78</f>
        <v>0</v>
      </c>
      <c r="BF78" s="58"/>
      <c r="BG78" s="54"/>
      <c r="BH78" s="55">
        <f t="shared" ref="BH78:BH80" si="1091">AT78+BA78</f>
        <v>342395.3</v>
      </c>
      <c r="BI78" s="55"/>
      <c r="BJ78" s="55"/>
      <c r="BK78" s="33"/>
      <c r="BL78" s="33">
        <f>ROUND(BK78*($J$78/$I$78),0)</f>
        <v>0</v>
      </c>
      <c r="BM78" s="33"/>
      <c r="BN78" s="24"/>
      <c r="BO78" s="34">
        <f>ROUND(BK78*$H$78,2)</f>
        <v>0</v>
      </c>
      <c r="BP78" s="34"/>
      <c r="BQ78" s="34"/>
      <c r="BR78" s="33">
        <v>1</v>
      </c>
      <c r="BS78" s="33">
        <f>ROUND(BR78*($N$78/$M$78),0)</f>
        <v>0</v>
      </c>
      <c r="BT78" s="33"/>
      <c r="BU78" s="24"/>
      <c r="BV78" s="34">
        <f>ROUND(BR78*$H$78,2)</f>
        <v>171197.65</v>
      </c>
      <c r="BW78" s="55"/>
      <c r="BX78" s="55"/>
      <c r="BY78" s="58">
        <f t="shared" ref="BY78:BY80" si="1092">BK78+BR78</f>
        <v>1</v>
      </c>
      <c r="BZ78" s="58">
        <f t="shared" ref="BZ78:BZ80" si="1093">BL78+BS78</f>
        <v>0</v>
      </c>
      <c r="CA78" s="58"/>
      <c r="CB78" s="54"/>
      <c r="CC78" s="55">
        <f t="shared" ref="CC78:CC80" si="1094">BO78+BV78</f>
        <v>171197.65</v>
      </c>
      <c r="CD78" s="55"/>
      <c r="CE78" s="55"/>
      <c r="CF78" s="33"/>
      <c r="CG78" s="33">
        <f>ROUND(CF78*($J$78/$I$78),0)</f>
        <v>0</v>
      </c>
      <c r="CH78" s="33"/>
      <c r="CI78" s="24"/>
      <c r="CJ78" s="34">
        <f>ROUND(CF78*$H$78,2)</f>
        <v>0</v>
      </c>
      <c r="CK78" s="34"/>
      <c r="CL78" s="34"/>
      <c r="CM78" s="33">
        <v>1</v>
      </c>
      <c r="CN78" s="33">
        <f>ROUND(CM78*($N$78/$M$78),0)</f>
        <v>0</v>
      </c>
      <c r="CO78" s="33"/>
      <c r="CP78" s="24"/>
      <c r="CQ78" s="34">
        <f>ROUND(CM78*$H$78,2)</f>
        <v>171197.65</v>
      </c>
      <c r="CR78" s="55"/>
      <c r="CS78" s="55"/>
      <c r="CT78" s="58">
        <f t="shared" ref="CT78:CT80" si="1095">CF78+CM78</f>
        <v>1</v>
      </c>
      <c r="CU78" s="58">
        <f t="shared" ref="CU78:CU80" si="1096">CG78+CN78</f>
        <v>0</v>
      </c>
      <c r="CV78" s="58"/>
      <c r="CW78" s="54"/>
      <c r="CX78" s="55">
        <f t="shared" ref="CX78:CX80" si="1097">CJ78+CQ78</f>
        <v>171197.65</v>
      </c>
      <c r="CY78" s="55"/>
      <c r="CZ78" s="55"/>
      <c r="DA78" s="33"/>
      <c r="DB78" s="33">
        <f>ROUND(DA78*($J$78/$I$78),0)</f>
        <v>0</v>
      </c>
      <c r="DC78" s="33"/>
      <c r="DD78" s="24"/>
      <c r="DE78" s="34">
        <f>ROUND(DA78*$H$78,2)</f>
        <v>0</v>
      </c>
      <c r="DF78" s="34"/>
      <c r="DG78" s="34"/>
      <c r="DH78" s="33"/>
      <c r="DI78" s="33">
        <f>ROUND(DH78*($N$78/$M$78),0)</f>
        <v>0</v>
      </c>
      <c r="DJ78" s="33"/>
      <c r="DK78" s="24"/>
      <c r="DL78" s="34">
        <f>ROUND(DH78*$H$78,2)</f>
        <v>0</v>
      </c>
      <c r="DM78" s="55"/>
      <c r="DN78" s="55"/>
      <c r="DO78" s="58">
        <f t="shared" ref="DO78:DO80" si="1098">DA78+DH78</f>
        <v>0</v>
      </c>
      <c r="DP78" s="58">
        <f t="shared" ref="DP78:DP80" si="1099">DB78+DI78</f>
        <v>0</v>
      </c>
      <c r="DQ78" s="58"/>
      <c r="DR78" s="54"/>
      <c r="DS78" s="55">
        <f t="shared" ref="DS78:DS80" si="1100">DE78+DL78</f>
        <v>0</v>
      </c>
      <c r="DT78" s="55"/>
      <c r="DU78" s="55"/>
      <c r="DV78" s="33"/>
      <c r="DW78" s="33">
        <f>ROUND(DV78*($J$78/$I$78),0)</f>
        <v>0</v>
      </c>
      <c r="DX78" s="33"/>
      <c r="DY78" s="24"/>
      <c r="DZ78" s="34">
        <f>ROUND(DV78*$H$78,2)</f>
        <v>0</v>
      </c>
      <c r="EA78" s="34"/>
      <c r="EB78" s="34"/>
      <c r="EC78" s="33"/>
      <c r="ED78" s="33">
        <f>ROUND(EC78*($N$78/$M$78),0)</f>
        <v>0</v>
      </c>
      <c r="EE78" s="33"/>
      <c r="EF78" s="24"/>
      <c r="EG78" s="34">
        <f>ROUND(EC78*$H$78,2)</f>
        <v>0</v>
      </c>
      <c r="EH78" s="55"/>
      <c r="EI78" s="55"/>
      <c r="EJ78" s="58">
        <f t="shared" ref="EJ78:EJ80" si="1101">DV78+EC78</f>
        <v>0</v>
      </c>
      <c r="EK78" s="58">
        <f t="shared" ref="EK78:EK80" si="1102">DW78+ED78</f>
        <v>0</v>
      </c>
      <c r="EL78" s="58"/>
      <c r="EM78" s="54"/>
      <c r="EN78" s="55">
        <f t="shared" ref="EN78:EN80" si="1103">DZ78+EG78</f>
        <v>0</v>
      </c>
      <c r="EO78" s="55"/>
      <c r="EP78" s="55"/>
      <c r="EQ78" s="33"/>
      <c r="ER78" s="33">
        <f>ROUND(EQ78*($J$78/$I$78),0)</f>
        <v>0</v>
      </c>
      <c r="ES78" s="33"/>
      <c r="ET78" s="24"/>
      <c r="EU78" s="34">
        <f>ROUND(EQ78*$H$78,2)</f>
        <v>0</v>
      </c>
      <c r="EV78" s="34"/>
      <c r="EW78" s="34"/>
      <c r="EX78" s="33"/>
      <c r="EY78" s="33">
        <f>ROUND(EX78*($N$78/$M$78),0)</f>
        <v>0</v>
      </c>
      <c r="EZ78" s="33"/>
      <c r="FA78" s="24"/>
      <c r="FB78" s="34">
        <f>ROUND(EX78*$H$78,2)</f>
        <v>0</v>
      </c>
      <c r="FC78" s="55"/>
      <c r="FD78" s="55"/>
      <c r="FE78" s="58">
        <f t="shared" ref="FE78:FE80" si="1104">EQ78+EX78</f>
        <v>0</v>
      </c>
      <c r="FF78" s="58">
        <f t="shared" ref="FF78:FF80" si="1105">ER78+EY78</f>
        <v>0</v>
      </c>
      <c r="FG78" s="58"/>
      <c r="FH78" s="54"/>
      <c r="FI78" s="55">
        <f t="shared" ref="FI78:FI80" si="1106">EU78+FB78</f>
        <v>0</v>
      </c>
      <c r="FJ78" s="55"/>
      <c r="FK78" s="55"/>
      <c r="FL78" s="33"/>
      <c r="FM78" s="33">
        <f>ROUND(FL78*($J$78/$I$78),0)</f>
        <v>0</v>
      </c>
      <c r="FN78" s="33"/>
      <c r="FO78" s="24"/>
      <c r="FP78" s="34">
        <f>ROUND(FL78*$H$78,2)</f>
        <v>0</v>
      </c>
      <c r="FQ78" s="34"/>
      <c r="FR78" s="34"/>
      <c r="FS78" s="33"/>
      <c r="FT78" s="33">
        <f>ROUND(FS78*($N$78/$M$78),0)</f>
        <v>0</v>
      </c>
      <c r="FU78" s="33"/>
      <c r="FV78" s="24"/>
      <c r="FW78" s="34">
        <f>ROUND(FS78*$H$78,2)</f>
        <v>0</v>
      </c>
      <c r="FX78" s="55"/>
      <c r="FY78" s="55"/>
      <c r="FZ78" s="58">
        <f t="shared" ref="FZ78:FZ80" si="1107">FL78+FS78</f>
        <v>0</v>
      </c>
      <c r="GA78" s="58">
        <f t="shared" ref="GA78:GA80" si="1108">FM78+FT78</f>
        <v>0</v>
      </c>
      <c r="GB78" s="58"/>
      <c r="GC78" s="54"/>
      <c r="GD78" s="55">
        <f t="shared" ref="GD78:GD80" si="1109">FP78+FW78</f>
        <v>0</v>
      </c>
      <c r="GE78" s="55"/>
      <c r="GF78" s="55"/>
      <c r="GG78" s="33"/>
      <c r="GH78" s="33">
        <f>ROUND(GG78*($J$78/$I$78),0)</f>
        <v>0</v>
      </c>
      <c r="GI78" s="33"/>
      <c r="GJ78" s="24"/>
      <c r="GK78" s="34">
        <f>ROUND(GG78*$H$78,2)</f>
        <v>0</v>
      </c>
      <c r="GL78" s="34"/>
      <c r="GM78" s="34"/>
      <c r="GN78" s="33"/>
      <c r="GO78" s="33">
        <f>ROUND(GN78*($N$78/$M$78),0)</f>
        <v>0</v>
      </c>
      <c r="GP78" s="33"/>
      <c r="GQ78" s="24"/>
      <c r="GR78" s="34">
        <f>ROUND(GN78*$H$78,2)</f>
        <v>0</v>
      </c>
      <c r="GS78" s="55"/>
      <c r="GT78" s="55"/>
      <c r="GU78" s="58">
        <f t="shared" ref="GU78:GU80" si="1110">GG78+GN78</f>
        <v>0</v>
      </c>
      <c r="GV78" s="58">
        <f t="shared" ref="GV78:GV80" si="1111">GH78+GO78</f>
        <v>0</v>
      </c>
      <c r="GW78" s="58"/>
      <c r="GX78" s="54"/>
      <c r="GY78" s="55">
        <f t="shared" ref="GY78:GY80" si="1112">GK78+GR78</f>
        <v>0</v>
      </c>
      <c r="GZ78" s="55"/>
      <c r="HA78" s="55"/>
      <c r="HB78" s="33"/>
      <c r="HC78" s="33">
        <f>ROUND(HB78*($J$78/$I$78),0)</f>
        <v>0</v>
      </c>
      <c r="HD78" s="33"/>
      <c r="HE78" s="24"/>
      <c r="HF78" s="34">
        <f>ROUND(HB78*$H$78,2)</f>
        <v>0</v>
      </c>
      <c r="HG78" s="34"/>
      <c r="HH78" s="34"/>
      <c r="HI78" s="33"/>
      <c r="HJ78" s="33">
        <f>ROUND(HI78*($N$78/$M$78),0)</f>
        <v>0</v>
      </c>
      <c r="HK78" s="33"/>
      <c r="HL78" s="24"/>
      <c r="HM78" s="34">
        <f>ROUND(HI78*$H$78,2)</f>
        <v>0</v>
      </c>
      <c r="HN78" s="55"/>
      <c r="HO78" s="55"/>
      <c r="HP78" s="58">
        <f t="shared" ref="HP78:HP80" si="1113">HB78+HI78</f>
        <v>0</v>
      </c>
      <c r="HQ78" s="58">
        <f t="shared" ref="HQ78:HQ80" si="1114">HC78+HJ78</f>
        <v>0</v>
      </c>
      <c r="HR78" s="58"/>
      <c r="HS78" s="54"/>
      <c r="HT78" s="55">
        <f t="shared" ref="HT78:HT80" si="1115">HF78+HM78</f>
        <v>0</v>
      </c>
      <c r="HU78" s="55"/>
      <c r="HV78" s="55"/>
      <c r="HW78" s="33"/>
      <c r="HX78" s="33">
        <f>ROUND(HW78*($J$78/$I$78),0)</f>
        <v>0</v>
      </c>
      <c r="HY78" s="33"/>
      <c r="HZ78" s="24"/>
      <c r="IA78" s="34">
        <f>ROUND(HW78*$H$78,2)</f>
        <v>0</v>
      </c>
      <c r="IB78" s="34"/>
      <c r="IC78" s="34"/>
      <c r="ID78" s="33"/>
      <c r="IE78" s="33">
        <f>ROUND(ID78*($N$78/$M$78),0)</f>
        <v>0</v>
      </c>
      <c r="IF78" s="33"/>
      <c r="IG78" s="24"/>
      <c r="IH78" s="34">
        <f>ROUND(ID78*$H$78,2)</f>
        <v>0</v>
      </c>
      <c r="II78" s="55"/>
      <c r="IJ78" s="55"/>
      <c r="IK78" s="58">
        <f t="shared" ref="IK78:IK80" si="1116">HW78+ID78</f>
        <v>0</v>
      </c>
      <c r="IL78" s="58">
        <f t="shared" ref="IL78:IL80" si="1117">HX78+IE78</f>
        <v>0</v>
      </c>
      <c r="IM78" s="58"/>
      <c r="IN78" s="54"/>
      <c r="IO78" s="55">
        <f t="shared" ref="IO78:IO80" si="1118">IA78+IH78</f>
        <v>0</v>
      </c>
      <c r="IP78" s="55"/>
      <c r="IQ78" s="55"/>
      <c r="IR78" s="33"/>
      <c r="IS78" s="33">
        <f>ROUND(IR78*($J$78/$I$78),0)</f>
        <v>0</v>
      </c>
      <c r="IT78" s="33"/>
      <c r="IU78" s="24"/>
      <c r="IV78" s="34">
        <f>ROUND(IR78*$H$78,2)</f>
        <v>0</v>
      </c>
      <c r="IW78" s="34"/>
      <c r="IX78" s="34"/>
      <c r="IY78" s="33"/>
      <c r="IZ78" s="33">
        <f>ROUND(IY78*($N$78/$M$78),0)</f>
        <v>0</v>
      </c>
      <c r="JA78" s="33"/>
      <c r="JB78" s="24"/>
      <c r="JC78" s="34">
        <f>ROUND(IY78*$H$78,2)</f>
        <v>0</v>
      </c>
      <c r="JD78" s="58">
        <f t="shared" ref="JD78:JD80" si="1119">IR78+IY78</f>
        <v>0</v>
      </c>
      <c r="JE78" s="58">
        <f t="shared" ref="JE78:JE80" si="1120">IS78+IZ78</f>
        <v>0</v>
      </c>
      <c r="JF78" s="58"/>
      <c r="JG78" s="54"/>
      <c r="JH78" s="55">
        <f t="shared" ref="JH78:JH80" si="1121">IV78+JC78</f>
        <v>0</v>
      </c>
      <c r="JI78" s="33">
        <f t="shared" ref="JI78:JJ80" si="1122">U78+AP78+BK78+CF78+DA78+DV78+EQ78+FL78+GG78+HB78+HW78+IR78</f>
        <v>2</v>
      </c>
      <c r="JJ78" s="33">
        <f t="shared" si="1122"/>
        <v>0</v>
      </c>
      <c r="JK78" s="33"/>
      <c r="JL78" s="34">
        <f>Y78+AT78+BO78+CJ78+DE78+DZ78+EU78+FP78+GK78+HF78+IA78+IV78</f>
        <v>342395.3</v>
      </c>
      <c r="JM78" s="33">
        <f t="shared" ref="JM78:JM80" si="1123">AB78+AW78+BR78+CM78+DH78+EC78+EX78+FS78+GN78+HI78+ID78+IY78</f>
        <v>4</v>
      </c>
      <c r="JN78" s="33">
        <f t="shared" ref="JN78:JN80" si="1124">AC78+AX78+BS78+CN78+DI78+ED78+EY78+FT78+GO78+HJ78+IE78+IZ78</f>
        <v>0</v>
      </c>
      <c r="JO78" s="33"/>
      <c r="JP78" s="34">
        <f t="shared" ref="JP78:JP80" si="1125">AF78+BA78+BV78+CQ78+DL78+EG78+FB78+FW78+GR78+HM78+IH78+JC78</f>
        <v>684790.6</v>
      </c>
      <c r="JQ78" s="58">
        <f t="shared" ref="JQ78:JQ80" si="1126">JI78+JM78</f>
        <v>6</v>
      </c>
      <c r="JR78" s="58">
        <f t="shared" ref="JR78:JR80" si="1127">JJ78+JN78</f>
        <v>0</v>
      </c>
      <c r="JS78" s="54"/>
      <c r="JT78" s="55">
        <f t="shared" ref="JT78:JT80" si="1128">JL78+JP78</f>
        <v>1027185.8999999999</v>
      </c>
      <c r="JV78" s="73">
        <f t="shared" si="931"/>
        <v>0</v>
      </c>
      <c r="JW78" s="73">
        <f t="shared" si="932"/>
        <v>0</v>
      </c>
      <c r="JX78" s="73">
        <f t="shared" si="933"/>
        <v>0</v>
      </c>
      <c r="JY78" s="80">
        <f t="shared" si="934"/>
        <v>0</v>
      </c>
      <c r="JZ78" s="73">
        <f t="shared" si="935"/>
        <v>0</v>
      </c>
      <c r="KA78" s="73">
        <f t="shared" si="936"/>
        <v>0</v>
      </c>
      <c r="KB78" s="73">
        <f t="shared" si="937"/>
        <v>0</v>
      </c>
      <c r="KC78" s="73">
        <f t="shared" si="938"/>
        <v>0</v>
      </c>
      <c r="KD78" s="73">
        <f t="shared" si="939"/>
        <v>0</v>
      </c>
      <c r="KE78" s="73">
        <f t="shared" si="940"/>
        <v>0</v>
      </c>
      <c r="KF78" s="73">
        <f t="shared" si="941"/>
        <v>0</v>
      </c>
      <c r="KG78" s="73">
        <f t="shared" si="942"/>
        <v>0</v>
      </c>
    </row>
    <row r="79" spans="1:293" ht="20.25" hidden="1" customHeight="1">
      <c r="A79" s="24">
        <v>110060</v>
      </c>
      <c r="B79" s="24" t="s">
        <v>50</v>
      </c>
      <c r="C79" s="24">
        <v>1</v>
      </c>
      <c r="D79" s="24" t="s">
        <v>118</v>
      </c>
      <c r="E79" s="34" t="s">
        <v>119</v>
      </c>
      <c r="F79" s="46" t="s">
        <v>120</v>
      </c>
      <c r="G79" s="52" t="s">
        <v>121</v>
      </c>
      <c r="H79" s="34">
        <v>171197.65</v>
      </c>
      <c r="I79" s="86">
        <v>17</v>
      </c>
      <c r="J79" s="86"/>
      <c r="K79" s="87"/>
      <c r="L79" s="88">
        <f t="shared" si="1086"/>
        <v>2910360.05</v>
      </c>
      <c r="M79" s="86">
        <v>5</v>
      </c>
      <c r="N79" s="33"/>
      <c r="O79" s="24"/>
      <c r="P79" s="55">
        <f>ROUND(H79*M79,2)</f>
        <v>855988.25</v>
      </c>
      <c r="Q79" s="58">
        <f t="shared" si="1087"/>
        <v>22</v>
      </c>
      <c r="R79" s="58">
        <f t="shared" si="1087"/>
        <v>0</v>
      </c>
      <c r="S79" s="54"/>
      <c r="T79" s="55">
        <f>L79+P79</f>
        <v>3766348.3</v>
      </c>
      <c r="U79" s="33">
        <f>ROUND($I$79/12,0)+1</f>
        <v>2</v>
      </c>
      <c r="V79" s="33">
        <f>ROUND(U79*($J$79/$I$79),0)</f>
        <v>0</v>
      </c>
      <c r="W79" s="33"/>
      <c r="X79" s="24"/>
      <c r="Y79" s="34">
        <f>ROUND(U79*$H$79,2)</f>
        <v>342395.3</v>
      </c>
      <c r="Z79" s="34"/>
      <c r="AA79" s="34"/>
      <c r="AB79" s="33">
        <v>1</v>
      </c>
      <c r="AC79" s="33">
        <f>ROUND(AB79*($N$79/$M$79),0)</f>
        <v>0</v>
      </c>
      <c r="AD79" s="33"/>
      <c r="AE79" s="24"/>
      <c r="AF79" s="34">
        <f>ROUND(AB79*$H$79,2)</f>
        <v>171197.65</v>
      </c>
      <c r="AG79" s="55"/>
      <c r="AH79" s="55"/>
      <c r="AI79" s="58">
        <f t="shared" si="1088"/>
        <v>3</v>
      </c>
      <c r="AJ79" s="58">
        <f t="shared" si="1088"/>
        <v>0</v>
      </c>
      <c r="AK79" s="58"/>
      <c r="AL79" s="54"/>
      <c r="AM79" s="55">
        <f>Y79+AF79</f>
        <v>513592.94999999995</v>
      </c>
      <c r="AN79" s="55"/>
      <c r="AO79" s="55"/>
      <c r="AP79" s="33">
        <f>ROUND($I$79/12,0)+1</f>
        <v>2</v>
      </c>
      <c r="AQ79" s="33">
        <f>ROUND(AP79*($J$79/$I$79),0)</f>
        <v>0</v>
      </c>
      <c r="AR79" s="33"/>
      <c r="AS79" s="24"/>
      <c r="AT79" s="34">
        <f>ROUND(AP79*$H$79,2)</f>
        <v>342395.3</v>
      </c>
      <c r="AU79" s="34"/>
      <c r="AV79" s="34"/>
      <c r="AW79" s="33">
        <v>1</v>
      </c>
      <c r="AX79" s="33">
        <f>ROUND(AW79*($N$79/$M$79),0)</f>
        <v>0</v>
      </c>
      <c r="AY79" s="33"/>
      <c r="AZ79" s="24"/>
      <c r="BA79" s="34">
        <f>ROUND(AW79*$H$79,2)</f>
        <v>171197.65</v>
      </c>
      <c r="BB79" s="55"/>
      <c r="BC79" s="55"/>
      <c r="BD79" s="58">
        <f t="shared" si="1089"/>
        <v>3</v>
      </c>
      <c r="BE79" s="58">
        <f t="shared" si="1090"/>
        <v>0</v>
      </c>
      <c r="BF79" s="58"/>
      <c r="BG79" s="54"/>
      <c r="BH79" s="55">
        <f t="shared" si="1091"/>
        <v>513592.94999999995</v>
      </c>
      <c r="BI79" s="55"/>
      <c r="BJ79" s="55"/>
      <c r="BK79" s="33">
        <f>ROUND($I$79/12,0)+1</f>
        <v>2</v>
      </c>
      <c r="BL79" s="33">
        <f>ROUND(BK79*($J$79/$I$79),0)</f>
        <v>0</v>
      </c>
      <c r="BM79" s="33"/>
      <c r="BN79" s="24"/>
      <c r="BO79" s="34">
        <f>ROUND(BK79*$H$79,2)</f>
        <v>342395.3</v>
      </c>
      <c r="BP79" s="34"/>
      <c r="BQ79" s="34"/>
      <c r="BR79" s="33">
        <v>1</v>
      </c>
      <c r="BS79" s="33">
        <f>ROUND(BR79*($N$79/$M$79),0)</f>
        <v>0</v>
      </c>
      <c r="BT79" s="33"/>
      <c r="BU79" s="24"/>
      <c r="BV79" s="34">
        <f>ROUND(BR79*$H$79,2)</f>
        <v>171197.65</v>
      </c>
      <c r="BW79" s="55"/>
      <c r="BX79" s="55"/>
      <c r="BY79" s="58">
        <f t="shared" si="1092"/>
        <v>3</v>
      </c>
      <c r="BZ79" s="58">
        <f t="shared" si="1093"/>
        <v>0</v>
      </c>
      <c r="CA79" s="58"/>
      <c r="CB79" s="54"/>
      <c r="CC79" s="55">
        <f t="shared" si="1094"/>
        <v>513592.94999999995</v>
      </c>
      <c r="CD79" s="55"/>
      <c r="CE79" s="55"/>
      <c r="CF79" s="33">
        <f>ROUND($I$79/12,0)+1</f>
        <v>2</v>
      </c>
      <c r="CG79" s="33">
        <f>ROUND(CF79*($J$79/$I$79),0)</f>
        <v>0</v>
      </c>
      <c r="CH79" s="33"/>
      <c r="CI79" s="24"/>
      <c r="CJ79" s="34">
        <f>ROUND(CF79*$H$79,2)</f>
        <v>342395.3</v>
      </c>
      <c r="CK79" s="34"/>
      <c r="CL79" s="34"/>
      <c r="CM79" s="33">
        <v>1</v>
      </c>
      <c r="CN79" s="33">
        <f>ROUND(CM79*($N$79/$M$79),0)</f>
        <v>0</v>
      </c>
      <c r="CO79" s="33"/>
      <c r="CP79" s="24"/>
      <c r="CQ79" s="34">
        <f>ROUND(CM79*$H$79,2)</f>
        <v>171197.65</v>
      </c>
      <c r="CR79" s="55"/>
      <c r="CS79" s="55"/>
      <c r="CT79" s="58">
        <f t="shared" si="1095"/>
        <v>3</v>
      </c>
      <c r="CU79" s="58">
        <f t="shared" si="1096"/>
        <v>0</v>
      </c>
      <c r="CV79" s="58"/>
      <c r="CW79" s="54"/>
      <c r="CX79" s="55">
        <f t="shared" si="1097"/>
        <v>513592.94999999995</v>
      </c>
      <c r="CY79" s="55"/>
      <c r="CZ79" s="55"/>
      <c r="DA79" s="33">
        <f>ROUND($I$79/12,0)+1</f>
        <v>2</v>
      </c>
      <c r="DB79" s="33">
        <f>ROUND(DA79*($J$79/$I$79),0)</f>
        <v>0</v>
      </c>
      <c r="DC79" s="33"/>
      <c r="DD79" s="24"/>
      <c r="DE79" s="34">
        <f>ROUND(DA79*$H$79,2)</f>
        <v>342395.3</v>
      </c>
      <c r="DF79" s="34"/>
      <c r="DG79" s="34"/>
      <c r="DH79" s="33">
        <v>1</v>
      </c>
      <c r="DI79" s="33">
        <f>ROUND(DH79*($N$79/$M$79),0)</f>
        <v>0</v>
      </c>
      <c r="DJ79" s="33"/>
      <c r="DK79" s="24"/>
      <c r="DL79" s="34">
        <f>ROUND(DH79*$H$79,2)</f>
        <v>171197.65</v>
      </c>
      <c r="DM79" s="55"/>
      <c r="DN79" s="55"/>
      <c r="DO79" s="58">
        <f t="shared" si="1098"/>
        <v>3</v>
      </c>
      <c r="DP79" s="58">
        <f t="shared" si="1099"/>
        <v>0</v>
      </c>
      <c r="DQ79" s="58"/>
      <c r="DR79" s="54"/>
      <c r="DS79" s="55">
        <f t="shared" si="1100"/>
        <v>513592.94999999995</v>
      </c>
      <c r="DT79" s="55"/>
      <c r="DU79" s="55"/>
      <c r="DV79" s="33">
        <f>ROUND($I$79/12,0)</f>
        <v>1</v>
      </c>
      <c r="DW79" s="33">
        <f>ROUND(DV79*($J$79/$I$79),0)</f>
        <v>0</v>
      </c>
      <c r="DX79" s="33"/>
      <c r="DY79" s="24"/>
      <c r="DZ79" s="34">
        <f>ROUND(DV79*$H$79,2)</f>
        <v>171197.65</v>
      </c>
      <c r="EA79" s="34"/>
      <c r="EB79" s="34"/>
      <c r="EC79" s="33"/>
      <c r="ED79" s="33">
        <f>ROUND(EC79*($N$79/$M$79),0)</f>
        <v>0</v>
      </c>
      <c r="EE79" s="33"/>
      <c r="EF79" s="24"/>
      <c r="EG79" s="34">
        <f>ROUND(EC79*$H$79,2)</f>
        <v>0</v>
      </c>
      <c r="EH79" s="55"/>
      <c r="EI79" s="55"/>
      <c r="EJ79" s="58">
        <f t="shared" si="1101"/>
        <v>1</v>
      </c>
      <c r="EK79" s="58">
        <f t="shared" si="1102"/>
        <v>0</v>
      </c>
      <c r="EL79" s="58"/>
      <c r="EM79" s="54"/>
      <c r="EN79" s="55">
        <f t="shared" si="1103"/>
        <v>171197.65</v>
      </c>
      <c r="EO79" s="55"/>
      <c r="EP79" s="55"/>
      <c r="EQ79" s="33">
        <f>ROUND($I$79/12,0)</f>
        <v>1</v>
      </c>
      <c r="ER79" s="33">
        <f>ROUND(EQ79*($J$79/$I$79),0)</f>
        <v>0</v>
      </c>
      <c r="ES79" s="33"/>
      <c r="ET79" s="24"/>
      <c r="EU79" s="34">
        <f>ROUND(EQ79*$H$79,2)</f>
        <v>171197.65</v>
      </c>
      <c r="EV79" s="34"/>
      <c r="EW79" s="34"/>
      <c r="EX79" s="33"/>
      <c r="EY79" s="33">
        <f>ROUND(EX79*($N$79/$M$79),0)</f>
        <v>0</v>
      </c>
      <c r="EZ79" s="33"/>
      <c r="FA79" s="24"/>
      <c r="FB79" s="34">
        <f>ROUND(EX79*$H$79,2)</f>
        <v>0</v>
      </c>
      <c r="FC79" s="55"/>
      <c r="FD79" s="55"/>
      <c r="FE79" s="58">
        <f t="shared" si="1104"/>
        <v>1</v>
      </c>
      <c r="FF79" s="58">
        <f t="shared" si="1105"/>
        <v>0</v>
      </c>
      <c r="FG79" s="58"/>
      <c r="FH79" s="54"/>
      <c r="FI79" s="55">
        <f t="shared" si="1106"/>
        <v>171197.65</v>
      </c>
      <c r="FJ79" s="55"/>
      <c r="FK79" s="55"/>
      <c r="FL79" s="33">
        <f>ROUND($I$79/12,0)</f>
        <v>1</v>
      </c>
      <c r="FM79" s="33">
        <f>ROUND(FL79*($J$79/$I$79),0)</f>
        <v>0</v>
      </c>
      <c r="FN79" s="33"/>
      <c r="FO79" s="24"/>
      <c r="FP79" s="34">
        <f>ROUND(FL79*$H$79,2)</f>
        <v>171197.65</v>
      </c>
      <c r="FQ79" s="34"/>
      <c r="FR79" s="34"/>
      <c r="FS79" s="33"/>
      <c r="FT79" s="33">
        <f>ROUND(FS79*($N$79/$M$79),0)</f>
        <v>0</v>
      </c>
      <c r="FU79" s="33"/>
      <c r="FV79" s="24"/>
      <c r="FW79" s="34">
        <f>ROUND(FS79*$H$79,2)</f>
        <v>0</v>
      </c>
      <c r="FX79" s="55"/>
      <c r="FY79" s="55"/>
      <c r="FZ79" s="58">
        <f t="shared" si="1107"/>
        <v>1</v>
      </c>
      <c r="GA79" s="58">
        <f t="shared" si="1108"/>
        <v>0</v>
      </c>
      <c r="GB79" s="58"/>
      <c r="GC79" s="54"/>
      <c r="GD79" s="55">
        <f t="shared" si="1109"/>
        <v>171197.65</v>
      </c>
      <c r="GE79" s="55"/>
      <c r="GF79" s="55"/>
      <c r="GG79" s="33">
        <f>ROUND($I$79/12,0)</f>
        <v>1</v>
      </c>
      <c r="GH79" s="33">
        <f>ROUND(GG79*($J$79/$I$79),0)</f>
        <v>0</v>
      </c>
      <c r="GI79" s="33"/>
      <c r="GJ79" s="24"/>
      <c r="GK79" s="34">
        <f>ROUND(GG79*$H$79,2)</f>
        <v>171197.65</v>
      </c>
      <c r="GL79" s="34"/>
      <c r="GM79" s="34"/>
      <c r="GN79" s="33"/>
      <c r="GO79" s="33">
        <f>ROUND(GN79*($N$79/$M$79),0)</f>
        <v>0</v>
      </c>
      <c r="GP79" s="33"/>
      <c r="GQ79" s="24"/>
      <c r="GR79" s="34">
        <f>ROUND(GN79*$H$79,2)</f>
        <v>0</v>
      </c>
      <c r="GS79" s="55"/>
      <c r="GT79" s="55"/>
      <c r="GU79" s="58">
        <f t="shared" si="1110"/>
        <v>1</v>
      </c>
      <c r="GV79" s="58">
        <f t="shared" si="1111"/>
        <v>0</v>
      </c>
      <c r="GW79" s="58"/>
      <c r="GX79" s="54"/>
      <c r="GY79" s="55">
        <f t="shared" si="1112"/>
        <v>171197.65</v>
      </c>
      <c r="GZ79" s="55"/>
      <c r="HA79" s="55"/>
      <c r="HB79" s="33">
        <f>ROUND($I$79/12,0)</f>
        <v>1</v>
      </c>
      <c r="HC79" s="33">
        <f>ROUND(HB79*($J$79/$I$79),0)</f>
        <v>0</v>
      </c>
      <c r="HD79" s="33"/>
      <c r="HE79" s="24"/>
      <c r="HF79" s="34">
        <f>ROUND(HB79*$H$79,2)</f>
        <v>171197.65</v>
      </c>
      <c r="HG79" s="34"/>
      <c r="HH79" s="34"/>
      <c r="HI79" s="33"/>
      <c r="HJ79" s="33">
        <f>ROUND(HI79*($N$79/$M$79),0)</f>
        <v>0</v>
      </c>
      <c r="HK79" s="33"/>
      <c r="HL79" s="24"/>
      <c r="HM79" s="34">
        <f>ROUND(HI79*$H$79,2)</f>
        <v>0</v>
      </c>
      <c r="HN79" s="55"/>
      <c r="HO79" s="55"/>
      <c r="HP79" s="58">
        <f t="shared" si="1113"/>
        <v>1</v>
      </c>
      <c r="HQ79" s="58">
        <f t="shared" si="1114"/>
        <v>0</v>
      </c>
      <c r="HR79" s="58"/>
      <c r="HS79" s="54"/>
      <c r="HT79" s="55">
        <f t="shared" si="1115"/>
        <v>171197.65</v>
      </c>
      <c r="HU79" s="55"/>
      <c r="HV79" s="55"/>
      <c r="HW79" s="33">
        <f>ROUND($I$79/12,0)</f>
        <v>1</v>
      </c>
      <c r="HX79" s="33">
        <f>ROUND(HW79*($J$79/$I$79),0)</f>
        <v>0</v>
      </c>
      <c r="HY79" s="33"/>
      <c r="HZ79" s="24"/>
      <c r="IA79" s="34">
        <f>ROUND(HW79*$H$79,2)</f>
        <v>171197.65</v>
      </c>
      <c r="IB79" s="34"/>
      <c r="IC79" s="34"/>
      <c r="ID79" s="33"/>
      <c r="IE79" s="33">
        <f>ROUND(ID79*($N$79/$M$79),0)</f>
        <v>0</v>
      </c>
      <c r="IF79" s="33"/>
      <c r="IG79" s="24"/>
      <c r="IH79" s="34">
        <f>ROUND(ID79*$H$79,2)</f>
        <v>0</v>
      </c>
      <c r="II79" s="55"/>
      <c r="IJ79" s="55"/>
      <c r="IK79" s="58">
        <f t="shared" si="1116"/>
        <v>1</v>
      </c>
      <c r="IL79" s="58">
        <f t="shared" si="1117"/>
        <v>0</v>
      </c>
      <c r="IM79" s="58"/>
      <c r="IN79" s="54"/>
      <c r="IO79" s="55">
        <f t="shared" si="1118"/>
        <v>171197.65</v>
      </c>
      <c r="IP79" s="55"/>
      <c r="IQ79" s="55"/>
      <c r="IR79" s="33">
        <f>ROUND($I$79/12,0)</f>
        <v>1</v>
      </c>
      <c r="IS79" s="33">
        <f>ROUND(IR79*($J$79/$I$79),0)</f>
        <v>0</v>
      </c>
      <c r="IT79" s="33"/>
      <c r="IU79" s="24"/>
      <c r="IV79" s="34">
        <f>ROUND(IR79*$H$79,2)</f>
        <v>171197.65</v>
      </c>
      <c r="IW79" s="34"/>
      <c r="IX79" s="34"/>
      <c r="IY79" s="33"/>
      <c r="IZ79" s="33">
        <f>ROUND(IY79*($N$79/$M$79),0)</f>
        <v>0</v>
      </c>
      <c r="JA79" s="33"/>
      <c r="JB79" s="24"/>
      <c r="JC79" s="34">
        <f>ROUND(IY79*$H$79,2)</f>
        <v>0</v>
      </c>
      <c r="JD79" s="58">
        <f t="shared" si="1119"/>
        <v>1</v>
      </c>
      <c r="JE79" s="58">
        <f t="shared" si="1120"/>
        <v>0</v>
      </c>
      <c r="JF79" s="58"/>
      <c r="JG79" s="54"/>
      <c r="JH79" s="55">
        <f t="shared" si="1121"/>
        <v>171197.65</v>
      </c>
      <c r="JI79" s="33">
        <f t="shared" si="1122"/>
        <v>17</v>
      </c>
      <c r="JJ79" s="33">
        <f t="shared" si="1122"/>
        <v>0</v>
      </c>
      <c r="JK79" s="33"/>
      <c r="JL79" s="34">
        <f>Y79+AT79+BO79+CJ79+DE79+DZ79+EU79+FP79+GK79+HF79+IA79+IV79</f>
        <v>2910360.0499999993</v>
      </c>
      <c r="JM79" s="33">
        <f t="shared" si="1123"/>
        <v>5</v>
      </c>
      <c r="JN79" s="33">
        <f t="shared" si="1124"/>
        <v>0</v>
      </c>
      <c r="JO79" s="33"/>
      <c r="JP79" s="34">
        <f t="shared" si="1125"/>
        <v>855988.25</v>
      </c>
      <c r="JQ79" s="58">
        <f t="shared" si="1126"/>
        <v>22</v>
      </c>
      <c r="JR79" s="58">
        <f t="shared" si="1127"/>
        <v>0</v>
      </c>
      <c r="JS79" s="54"/>
      <c r="JT79" s="55">
        <f t="shared" si="1128"/>
        <v>3766348.2999999993</v>
      </c>
      <c r="JV79" s="73">
        <f t="shared" si="931"/>
        <v>0</v>
      </c>
      <c r="JW79" s="73">
        <f t="shared" si="932"/>
        <v>0</v>
      </c>
      <c r="JX79" s="73">
        <f t="shared" si="933"/>
        <v>0</v>
      </c>
      <c r="JY79" s="80">
        <f t="shared" si="934"/>
        <v>0</v>
      </c>
      <c r="JZ79" s="73">
        <f t="shared" si="935"/>
        <v>0</v>
      </c>
      <c r="KA79" s="73">
        <f t="shared" si="936"/>
        <v>0</v>
      </c>
      <c r="KB79" s="73">
        <f t="shared" si="937"/>
        <v>0</v>
      </c>
      <c r="KC79" s="73">
        <f t="shared" si="938"/>
        <v>0</v>
      </c>
      <c r="KD79" s="73">
        <f t="shared" si="939"/>
        <v>0</v>
      </c>
      <c r="KE79" s="73">
        <f t="shared" si="940"/>
        <v>0</v>
      </c>
      <c r="KF79" s="73">
        <f t="shared" si="941"/>
        <v>0</v>
      </c>
      <c r="KG79" s="73">
        <f t="shared" si="942"/>
        <v>0</v>
      </c>
    </row>
    <row r="80" spans="1:293" ht="20.25" hidden="1" customHeight="1">
      <c r="A80" s="24">
        <v>110060</v>
      </c>
      <c r="B80" s="24" t="s">
        <v>50</v>
      </c>
      <c r="C80" s="24">
        <v>2</v>
      </c>
      <c r="D80" s="24" t="s">
        <v>163</v>
      </c>
      <c r="E80" s="34" t="s">
        <v>119</v>
      </c>
      <c r="F80" s="46" t="s">
        <v>164</v>
      </c>
      <c r="G80" s="52" t="s">
        <v>165</v>
      </c>
      <c r="H80" s="34">
        <v>200648.25</v>
      </c>
      <c r="I80" s="86">
        <v>1</v>
      </c>
      <c r="J80" s="86"/>
      <c r="K80" s="87"/>
      <c r="L80" s="88">
        <f t="shared" si="1086"/>
        <v>200648.25</v>
      </c>
      <c r="M80" s="86"/>
      <c r="N80" s="33"/>
      <c r="O80" s="24"/>
      <c r="P80" s="55">
        <f>ROUND(H80*M80,2)</f>
        <v>0</v>
      </c>
      <c r="Q80" s="58">
        <f t="shared" si="1087"/>
        <v>1</v>
      </c>
      <c r="R80" s="58">
        <f t="shared" si="1087"/>
        <v>0</v>
      </c>
      <c r="S80" s="54"/>
      <c r="T80" s="55">
        <f>L80+P80</f>
        <v>200648.25</v>
      </c>
      <c r="U80" s="33">
        <v>1</v>
      </c>
      <c r="V80" s="33">
        <f>ROUND(U80*($J$80/$I$80),0)</f>
        <v>0</v>
      </c>
      <c r="W80" s="33"/>
      <c r="X80" s="24"/>
      <c r="Y80" s="34">
        <f>ROUND(U80*$H$80,2)</f>
        <v>200648.25</v>
      </c>
      <c r="Z80" s="34"/>
      <c r="AA80" s="34"/>
      <c r="AB80" s="33">
        <f>ROUND($M$80/12,0)</f>
        <v>0</v>
      </c>
      <c r="AC80" s="33"/>
      <c r="AD80" s="33"/>
      <c r="AE80" s="24"/>
      <c r="AF80" s="34">
        <f>ROUND(AB80*$H$80,2)</f>
        <v>0</v>
      </c>
      <c r="AG80" s="55"/>
      <c r="AH80" s="55"/>
      <c r="AI80" s="58">
        <f t="shared" si="1088"/>
        <v>1</v>
      </c>
      <c r="AJ80" s="58">
        <f t="shared" si="1088"/>
        <v>0</v>
      </c>
      <c r="AK80" s="58"/>
      <c r="AL80" s="54"/>
      <c r="AM80" s="55">
        <f>Y80+AF80</f>
        <v>200648.25</v>
      </c>
      <c r="AN80" s="55"/>
      <c r="AO80" s="55"/>
      <c r="AP80" s="33"/>
      <c r="AQ80" s="33">
        <f>ROUND(AP80*($J$80/$I$80),0)</f>
        <v>0</v>
      </c>
      <c r="AR80" s="33"/>
      <c r="AS80" s="24"/>
      <c r="AT80" s="34">
        <f>ROUND(AP80*$H$80,2)</f>
        <v>0</v>
      </c>
      <c r="AU80" s="34"/>
      <c r="AV80" s="34"/>
      <c r="AW80" s="33">
        <f>ROUND($M$80/12,0)</f>
        <v>0</v>
      </c>
      <c r="AX80" s="33"/>
      <c r="AY80" s="33"/>
      <c r="AZ80" s="24"/>
      <c r="BA80" s="34">
        <f>ROUND(AW80*$H$80,2)</f>
        <v>0</v>
      </c>
      <c r="BB80" s="55"/>
      <c r="BC80" s="55"/>
      <c r="BD80" s="58">
        <f t="shared" si="1089"/>
        <v>0</v>
      </c>
      <c r="BE80" s="58">
        <f t="shared" si="1090"/>
        <v>0</v>
      </c>
      <c r="BF80" s="58"/>
      <c r="BG80" s="54"/>
      <c r="BH80" s="55">
        <f t="shared" si="1091"/>
        <v>0</v>
      </c>
      <c r="BI80" s="55"/>
      <c r="BJ80" s="55"/>
      <c r="BK80" s="33"/>
      <c r="BL80" s="33">
        <f>ROUND(BK80*($J$80/$I$80),0)</f>
        <v>0</v>
      </c>
      <c r="BM80" s="33"/>
      <c r="BN80" s="24"/>
      <c r="BO80" s="34">
        <f>ROUND(BK80*$H$80,2)</f>
        <v>0</v>
      </c>
      <c r="BP80" s="34"/>
      <c r="BQ80" s="34"/>
      <c r="BR80" s="33">
        <f>ROUND($M$80/12,0)</f>
        <v>0</v>
      </c>
      <c r="BS80" s="33"/>
      <c r="BT80" s="33"/>
      <c r="BU80" s="24"/>
      <c r="BV80" s="34">
        <f>ROUND(BR80*$H$80,2)</f>
        <v>0</v>
      </c>
      <c r="BW80" s="55"/>
      <c r="BX80" s="55"/>
      <c r="BY80" s="58">
        <f t="shared" si="1092"/>
        <v>0</v>
      </c>
      <c r="BZ80" s="58">
        <f t="shared" si="1093"/>
        <v>0</v>
      </c>
      <c r="CA80" s="58"/>
      <c r="CB80" s="54"/>
      <c r="CC80" s="55">
        <f t="shared" si="1094"/>
        <v>0</v>
      </c>
      <c r="CD80" s="55"/>
      <c r="CE80" s="55"/>
      <c r="CF80" s="33"/>
      <c r="CG80" s="33">
        <f>ROUND(CF80*($J$80/$I$80),0)</f>
        <v>0</v>
      </c>
      <c r="CH80" s="33"/>
      <c r="CI80" s="24"/>
      <c r="CJ80" s="34">
        <f>ROUND(CF80*$H$80,2)</f>
        <v>0</v>
      </c>
      <c r="CK80" s="34"/>
      <c r="CL80" s="34"/>
      <c r="CM80" s="33">
        <f>ROUND($M$80/12,0)</f>
        <v>0</v>
      </c>
      <c r="CN80" s="33"/>
      <c r="CO80" s="33"/>
      <c r="CP80" s="24"/>
      <c r="CQ80" s="34">
        <f>ROUND(CM80*$H$80,2)</f>
        <v>0</v>
      </c>
      <c r="CR80" s="55"/>
      <c r="CS80" s="55"/>
      <c r="CT80" s="58">
        <f t="shared" si="1095"/>
        <v>0</v>
      </c>
      <c r="CU80" s="58">
        <f t="shared" si="1096"/>
        <v>0</v>
      </c>
      <c r="CV80" s="58"/>
      <c r="CW80" s="54"/>
      <c r="CX80" s="55">
        <f t="shared" si="1097"/>
        <v>0</v>
      </c>
      <c r="CY80" s="55"/>
      <c r="CZ80" s="55"/>
      <c r="DA80" s="33"/>
      <c r="DB80" s="33">
        <f>ROUND(DA80*($J$80/$I$80),0)</f>
        <v>0</v>
      </c>
      <c r="DC80" s="33"/>
      <c r="DD80" s="24"/>
      <c r="DE80" s="34">
        <f>ROUND(DA80*$H$80,2)</f>
        <v>0</v>
      </c>
      <c r="DF80" s="34"/>
      <c r="DG80" s="34"/>
      <c r="DH80" s="33">
        <f>ROUND($M$80/12,0)</f>
        <v>0</v>
      </c>
      <c r="DI80" s="33"/>
      <c r="DJ80" s="33"/>
      <c r="DK80" s="24"/>
      <c r="DL80" s="34">
        <f>ROUND(DH80*$H$80,2)</f>
        <v>0</v>
      </c>
      <c r="DM80" s="55"/>
      <c r="DN80" s="55"/>
      <c r="DO80" s="58">
        <f t="shared" si="1098"/>
        <v>0</v>
      </c>
      <c r="DP80" s="58">
        <f t="shared" si="1099"/>
        <v>0</v>
      </c>
      <c r="DQ80" s="58"/>
      <c r="DR80" s="54"/>
      <c r="DS80" s="55">
        <f t="shared" si="1100"/>
        <v>0</v>
      </c>
      <c r="DT80" s="55"/>
      <c r="DU80" s="55"/>
      <c r="DV80" s="33"/>
      <c r="DW80" s="33">
        <f>ROUND(DV80*($J$80/$I$80),0)</f>
        <v>0</v>
      </c>
      <c r="DX80" s="33"/>
      <c r="DY80" s="24"/>
      <c r="DZ80" s="34">
        <f>ROUND(DV80*$H$80,2)</f>
        <v>0</v>
      </c>
      <c r="EA80" s="34"/>
      <c r="EB80" s="34"/>
      <c r="EC80" s="33">
        <f>ROUND($M$80/12,0)</f>
        <v>0</v>
      </c>
      <c r="ED80" s="33"/>
      <c r="EE80" s="33"/>
      <c r="EF80" s="24"/>
      <c r="EG80" s="34">
        <f>ROUND(EC80*$H$80,2)</f>
        <v>0</v>
      </c>
      <c r="EH80" s="55"/>
      <c r="EI80" s="55"/>
      <c r="EJ80" s="58">
        <f t="shared" si="1101"/>
        <v>0</v>
      </c>
      <c r="EK80" s="58">
        <f t="shared" si="1102"/>
        <v>0</v>
      </c>
      <c r="EL80" s="58"/>
      <c r="EM80" s="54"/>
      <c r="EN80" s="55">
        <f t="shared" si="1103"/>
        <v>0</v>
      </c>
      <c r="EO80" s="55"/>
      <c r="EP80" s="55"/>
      <c r="EQ80" s="33"/>
      <c r="ER80" s="33">
        <f>ROUND(EQ80*($J$80/$I$80),0)</f>
        <v>0</v>
      </c>
      <c r="ES80" s="33"/>
      <c r="ET80" s="24"/>
      <c r="EU80" s="34">
        <f>ROUND(EQ80*$H$80,2)</f>
        <v>0</v>
      </c>
      <c r="EV80" s="34"/>
      <c r="EW80" s="34"/>
      <c r="EX80" s="33">
        <f>ROUND($M$80/12,0)</f>
        <v>0</v>
      </c>
      <c r="EY80" s="33"/>
      <c r="EZ80" s="33"/>
      <c r="FA80" s="24"/>
      <c r="FB80" s="34">
        <f>ROUND(EX80*$H$80,2)</f>
        <v>0</v>
      </c>
      <c r="FC80" s="55"/>
      <c r="FD80" s="55"/>
      <c r="FE80" s="58">
        <f t="shared" si="1104"/>
        <v>0</v>
      </c>
      <c r="FF80" s="58">
        <f t="shared" si="1105"/>
        <v>0</v>
      </c>
      <c r="FG80" s="58"/>
      <c r="FH80" s="54"/>
      <c r="FI80" s="55">
        <f t="shared" si="1106"/>
        <v>0</v>
      </c>
      <c r="FJ80" s="55"/>
      <c r="FK80" s="55"/>
      <c r="FL80" s="33"/>
      <c r="FM80" s="33">
        <f>ROUND(FL80*($J$80/$I$80),0)</f>
        <v>0</v>
      </c>
      <c r="FN80" s="33"/>
      <c r="FO80" s="24"/>
      <c r="FP80" s="34">
        <f>ROUND(FL80*$H$80,2)</f>
        <v>0</v>
      </c>
      <c r="FQ80" s="34"/>
      <c r="FR80" s="34"/>
      <c r="FS80" s="33">
        <f>ROUND($M$80/12,0)</f>
        <v>0</v>
      </c>
      <c r="FT80" s="33"/>
      <c r="FU80" s="33"/>
      <c r="FV80" s="24"/>
      <c r="FW80" s="34">
        <f>ROUND(FS80*$H$80,2)</f>
        <v>0</v>
      </c>
      <c r="FX80" s="55"/>
      <c r="FY80" s="55"/>
      <c r="FZ80" s="58">
        <f t="shared" si="1107"/>
        <v>0</v>
      </c>
      <c r="GA80" s="58">
        <f t="shared" si="1108"/>
        <v>0</v>
      </c>
      <c r="GB80" s="58"/>
      <c r="GC80" s="54"/>
      <c r="GD80" s="55">
        <f t="shared" si="1109"/>
        <v>0</v>
      </c>
      <c r="GE80" s="55"/>
      <c r="GF80" s="55"/>
      <c r="GG80" s="33"/>
      <c r="GH80" s="33">
        <f>ROUND(GG80*($J$80/$I$80),0)</f>
        <v>0</v>
      </c>
      <c r="GI80" s="33"/>
      <c r="GJ80" s="24"/>
      <c r="GK80" s="34">
        <f>ROUND(GG80*$H$80,2)</f>
        <v>0</v>
      </c>
      <c r="GL80" s="34"/>
      <c r="GM80" s="34"/>
      <c r="GN80" s="33">
        <f>ROUND($M$80/12,0)</f>
        <v>0</v>
      </c>
      <c r="GO80" s="33"/>
      <c r="GP80" s="33"/>
      <c r="GQ80" s="24"/>
      <c r="GR80" s="34">
        <f>ROUND(GN80*$H$80,2)</f>
        <v>0</v>
      </c>
      <c r="GS80" s="55"/>
      <c r="GT80" s="55"/>
      <c r="GU80" s="58">
        <f t="shared" si="1110"/>
        <v>0</v>
      </c>
      <c r="GV80" s="58">
        <f t="shared" si="1111"/>
        <v>0</v>
      </c>
      <c r="GW80" s="58"/>
      <c r="GX80" s="54"/>
      <c r="GY80" s="55">
        <f t="shared" si="1112"/>
        <v>0</v>
      </c>
      <c r="GZ80" s="55"/>
      <c r="HA80" s="55"/>
      <c r="HB80" s="33"/>
      <c r="HC80" s="33">
        <f>ROUND(HB80*($J$80/$I$80),0)</f>
        <v>0</v>
      </c>
      <c r="HD80" s="33"/>
      <c r="HE80" s="24"/>
      <c r="HF80" s="34">
        <f>ROUND(HB80*$H$80,2)</f>
        <v>0</v>
      </c>
      <c r="HG80" s="34"/>
      <c r="HH80" s="34"/>
      <c r="HI80" s="33">
        <f>ROUND($M$80/12,0)</f>
        <v>0</v>
      </c>
      <c r="HJ80" s="33"/>
      <c r="HK80" s="33"/>
      <c r="HL80" s="24"/>
      <c r="HM80" s="34">
        <f>ROUND(HI80*$H$80,2)</f>
        <v>0</v>
      </c>
      <c r="HN80" s="55"/>
      <c r="HO80" s="55"/>
      <c r="HP80" s="58">
        <f t="shared" si="1113"/>
        <v>0</v>
      </c>
      <c r="HQ80" s="58">
        <f t="shared" si="1114"/>
        <v>0</v>
      </c>
      <c r="HR80" s="58"/>
      <c r="HS80" s="54"/>
      <c r="HT80" s="55">
        <f t="shared" si="1115"/>
        <v>0</v>
      </c>
      <c r="HU80" s="55"/>
      <c r="HV80" s="55"/>
      <c r="HW80" s="33"/>
      <c r="HX80" s="33">
        <f>ROUND(HW80*($J$80/$I$80),0)</f>
        <v>0</v>
      </c>
      <c r="HY80" s="33"/>
      <c r="HZ80" s="24"/>
      <c r="IA80" s="34">
        <f>ROUND(HW80*$H$80,2)</f>
        <v>0</v>
      </c>
      <c r="IB80" s="34"/>
      <c r="IC80" s="34"/>
      <c r="ID80" s="33">
        <f>ROUND($M$80/12,0)</f>
        <v>0</v>
      </c>
      <c r="IE80" s="33"/>
      <c r="IF80" s="33"/>
      <c r="IG80" s="24"/>
      <c r="IH80" s="34">
        <f>ROUND(ID80*$H$80,2)</f>
        <v>0</v>
      </c>
      <c r="II80" s="55"/>
      <c r="IJ80" s="55"/>
      <c r="IK80" s="58">
        <f t="shared" si="1116"/>
        <v>0</v>
      </c>
      <c r="IL80" s="58">
        <f t="shared" si="1117"/>
        <v>0</v>
      </c>
      <c r="IM80" s="58"/>
      <c r="IN80" s="54"/>
      <c r="IO80" s="55">
        <f t="shared" si="1118"/>
        <v>0</v>
      </c>
      <c r="IP80" s="55"/>
      <c r="IQ80" s="55"/>
      <c r="IR80" s="33"/>
      <c r="IS80" s="33">
        <f>ROUND(IR80*($J$80/$I$80),0)</f>
        <v>0</v>
      </c>
      <c r="IT80" s="33"/>
      <c r="IU80" s="24"/>
      <c r="IV80" s="34">
        <f>ROUND(IR80*$H$80,2)</f>
        <v>0</v>
      </c>
      <c r="IW80" s="34"/>
      <c r="IX80" s="34"/>
      <c r="IY80" s="33">
        <f>ROUND($M$80/12,0)</f>
        <v>0</v>
      </c>
      <c r="IZ80" s="33"/>
      <c r="JA80" s="33"/>
      <c r="JB80" s="24"/>
      <c r="JC80" s="34">
        <f>ROUND(IY80*$H$80,2)</f>
        <v>0</v>
      </c>
      <c r="JD80" s="58">
        <f t="shared" si="1119"/>
        <v>0</v>
      </c>
      <c r="JE80" s="58">
        <f t="shared" si="1120"/>
        <v>0</v>
      </c>
      <c r="JF80" s="58"/>
      <c r="JG80" s="54"/>
      <c r="JH80" s="55">
        <f t="shared" si="1121"/>
        <v>0</v>
      </c>
      <c r="JI80" s="33">
        <f t="shared" si="1122"/>
        <v>1</v>
      </c>
      <c r="JJ80" s="33">
        <f t="shared" si="1122"/>
        <v>0</v>
      </c>
      <c r="JK80" s="33"/>
      <c r="JL80" s="34">
        <f>Y80+AT80+BO80+CJ80+DE80+DZ80+EU80+FP80+GK80+HF80+IA80+IV80</f>
        <v>200648.25</v>
      </c>
      <c r="JM80" s="33">
        <f t="shared" si="1123"/>
        <v>0</v>
      </c>
      <c r="JN80" s="33">
        <f t="shared" si="1124"/>
        <v>0</v>
      </c>
      <c r="JO80" s="33"/>
      <c r="JP80" s="34">
        <f t="shared" si="1125"/>
        <v>0</v>
      </c>
      <c r="JQ80" s="58">
        <f t="shared" si="1126"/>
        <v>1</v>
      </c>
      <c r="JR80" s="58">
        <f t="shared" si="1127"/>
        <v>0</v>
      </c>
      <c r="JS80" s="54"/>
      <c r="JT80" s="55">
        <f t="shared" si="1128"/>
        <v>200648.25</v>
      </c>
      <c r="JV80" s="73">
        <f t="shared" si="931"/>
        <v>0</v>
      </c>
      <c r="JW80" s="73">
        <f t="shared" si="932"/>
        <v>0</v>
      </c>
      <c r="JX80" s="73">
        <f t="shared" si="933"/>
        <v>0</v>
      </c>
      <c r="JY80" s="80">
        <f t="shared" si="934"/>
        <v>0</v>
      </c>
      <c r="JZ80" s="73">
        <f t="shared" si="935"/>
        <v>0</v>
      </c>
      <c r="KA80" s="73">
        <f t="shared" si="936"/>
        <v>0</v>
      </c>
      <c r="KB80" s="73">
        <f t="shared" si="937"/>
        <v>0</v>
      </c>
      <c r="KC80" s="73">
        <f t="shared" si="938"/>
        <v>0</v>
      </c>
      <c r="KD80" s="73">
        <f t="shared" si="939"/>
        <v>0</v>
      </c>
      <c r="KE80" s="73">
        <f t="shared" si="940"/>
        <v>0</v>
      </c>
      <c r="KF80" s="73">
        <f t="shared" si="941"/>
        <v>0</v>
      </c>
      <c r="KG80" s="73">
        <f t="shared" si="942"/>
        <v>0</v>
      </c>
    </row>
    <row r="81" spans="1:293" s="22" customFormat="1" ht="20.25" hidden="1" customHeight="1">
      <c r="A81" s="25">
        <v>110060</v>
      </c>
      <c r="B81" s="25" t="s">
        <v>50</v>
      </c>
      <c r="C81" s="25"/>
      <c r="D81" s="25"/>
      <c r="E81" s="37" t="s">
        <v>60</v>
      </c>
      <c r="F81" s="47"/>
      <c r="G81" s="53"/>
      <c r="H81" s="37"/>
      <c r="I81" s="89">
        <f>SUM(I82:I83)</f>
        <v>50</v>
      </c>
      <c r="J81" s="89">
        <f>SUM(J82:J83)</f>
        <v>0</v>
      </c>
      <c r="K81" s="90"/>
      <c r="L81" s="91">
        <f>SUM(L82:L83)</f>
        <v>7833237.5</v>
      </c>
      <c r="M81" s="89">
        <f>SUM(M82:M83)</f>
        <v>50</v>
      </c>
      <c r="N81" s="36">
        <f>SUM(N82:N83)</f>
        <v>0</v>
      </c>
      <c r="O81" s="25"/>
      <c r="P81" s="37">
        <f>SUM(P82:P83)</f>
        <v>7833237.5</v>
      </c>
      <c r="Q81" s="36">
        <f>SUM(Q82:Q83)</f>
        <v>100</v>
      </c>
      <c r="R81" s="36">
        <f>SUM(R82:R83)</f>
        <v>0</v>
      </c>
      <c r="S81" s="25"/>
      <c r="T81" s="37">
        <f>SUM(T82:T83)</f>
        <v>15666475</v>
      </c>
      <c r="U81" s="36">
        <f>SUM(U82:U83)</f>
        <v>5</v>
      </c>
      <c r="V81" s="36">
        <f>SUM(V82:V83)</f>
        <v>0</v>
      </c>
      <c r="W81" s="36"/>
      <c r="X81" s="25"/>
      <c r="Y81" s="37">
        <f>SUM(Y82:Y83)</f>
        <v>783323.75</v>
      </c>
      <c r="Z81" s="37"/>
      <c r="AA81" s="37"/>
      <c r="AB81" s="36">
        <f>SUM(AB82:AB83)</f>
        <v>5</v>
      </c>
      <c r="AC81" s="36">
        <f>SUM(AC82:AC83)</f>
        <v>0</v>
      </c>
      <c r="AD81" s="36"/>
      <c r="AE81" s="25"/>
      <c r="AF81" s="37">
        <f>SUM(AF82:AF83)</f>
        <v>783323.75</v>
      </c>
      <c r="AG81" s="37"/>
      <c r="AH81" s="37"/>
      <c r="AI81" s="36">
        <f>SUM(AI82:AI83)</f>
        <v>10</v>
      </c>
      <c r="AJ81" s="36">
        <f>SUM(AJ82:AJ83)</f>
        <v>0</v>
      </c>
      <c r="AK81" s="36"/>
      <c r="AL81" s="25"/>
      <c r="AM81" s="37">
        <f>SUM(AM82:AM83)</f>
        <v>1566647.5</v>
      </c>
      <c r="AN81" s="37"/>
      <c r="AO81" s="37"/>
      <c r="AP81" s="36">
        <f>SUM(AP82:AP83)</f>
        <v>5</v>
      </c>
      <c r="AQ81" s="36">
        <f>SUM(AQ82:AQ83)</f>
        <v>0</v>
      </c>
      <c r="AR81" s="36"/>
      <c r="AS81" s="25"/>
      <c r="AT81" s="37">
        <f>SUM(AT82:AT83)</f>
        <v>783323.75</v>
      </c>
      <c r="AU81" s="37"/>
      <c r="AV81" s="37"/>
      <c r="AW81" s="36">
        <f>SUM(AW82:AW83)</f>
        <v>5</v>
      </c>
      <c r="AX81" s="36">
        <f>SUM(AX82:AX83)</f>
        <v>0</v>
      </c>
      <c r="AY81" s="36"/>
      <c r="AZ81" s="25"/>
      <c r="BA81" s="37">
        <f>SUM(BA82:BA83)</f>
        <v>783323.75</v>
      </c>
      <c r="BB81" s="37"/>
      <c r="BC81" s="37"/>
      <c r="BD81" s="36">
        <f>SUM(BD82:BD83)</f>
        <v>10</v>
      </c>
      <c r="BE81" s="36">
        <f>SUM(BE82:BE83)</f>
        <v>0</v>
      </c>
      <c r="BF81" s="36"/>
      <c r="BG81" s="25"/>
      <c r="BH81" s="37">
        <f>SUM(BH82:BH83)</f>
        <v>1566647.5</v>
      </c>
      <c r="BI81" s="37"/>
      <c r="BJ81" s="37"/>
      <c r="BK81" s="36">
        <f>SUM(BK82:BK83)</f>
        <v>5</v>
      </c>
      <c r="BL81" s="36">
        <f>SUM(BL82:BL83)</f>
        <v>0</v>
      </c>
      <c r="BM81" s="36"/>
      <c r="BN81" s="25"/>
      <c r="BO81" s="37">
        <f>SUM(BO82:BO83)</f>
        <v>783323.75</v>
      </c>
      <c r="BP81" s="37"/>
      <c r="BQ81" s="37"/>
      <c r="BR81" s="36">
        <f>SUM(BR82:BR83)</f>
        <v>5</v>
      </c>
      <c r="BS81" s="36">
        <f>SUM(BS82:BS83)</f>
        <v>0</v>
      </c>
      <c r="BT81" s="36"/>
      <c r="BU81" s="25"/>
      <c r="BV81" s="37">
        <f>SUM(BV82:BV83)</f>
        <v>783323.75</v>
      </c>
      <c r="BW81" s="37"/>
      <c r="BX81" s="37"/>
      <c r="BY81" s="36">
        <f>SUM(BY82:BY83)</f>
        <v>10</v>
      </c>
      <c r="BZ81" s="36">
        <f>SUM(BZ82:BZ83)</f>
        <v>0</v>
      </c>
      <c r="CA81" s="36"/>
      <c r="CB81" s="25"/>
      <c r="CC81" s="37">
        <f>SUM(CC82:CC83)</f>
        <v>1566647.5</v>
      </c>
      <c r="CD81" s="37"/>
      <c r="CE81" s="37"/>
      <c r="CF81" s="36">
        <f>SUM(CF82:CF83)</f>
        <v>5</v>
      </c>
      <c r="CG81" s="36">
        <f>SUM(CG82:CG83)</f>
        <v>0</v>
      </c>
      <c r="CH81" s="36"/>
      <c r="CI81" s="25"/>
      <c r="CJ81" s="37">
        <f>SUM(CJ82:CJ83)</f>
        <v>783323.75</v>
      </c>
      <c r="CK81" s="37"/>
      <c r="CL81" s="37"/>
      <c r="CM81" s="36">
        <f>SUM(CM82:CM83)</f>
        <v>5</v>
      </c>
      <c r="CN81" s="36">
        <f>SUM(CN82:CN83)</f>
        <v>0</v>
      </c>
      <c r="CO81" s="36"/>
      <c r="CP81" s="25"/>
      <c r="CQ81" s="37">
        <f>SUM(CQ82:CQ83)</f>
        <v>783323.75</v>
      </c>
      <c r="CR81" s="37"/>
      <c r="CS81" s="37"/>
      <c r="CT81" s="36">
        <f>SUM(CT82:CT83)</f>
        <v>10</v>
      </c>
      <c r="CU81" s="36">
        <f>SUM(CU82:CU83)</f>
        <v>0</v>
      </c>
      <c r="CV81" s="36"/>
      <c r="CW81" s="25"/>
      <c r="CX81" s="37">
        <f>SUM(CX82:CX83)</f>
        <v>1566647.5</v>
      </c>
      <c r="CY81" s="37"/>
      <c r="CZ81" s="37"/>
      <c r="DA81" s="36">
        <f>SUM(DA82:DA83)</f>
        <v>4</v>
      </c>
      <c r="DB81" s="36">
        <f>SUM(DB82:DB83)</f>
        <v>0</v>
      </c>
      <c r="DC81" s="36"/>
      <c r="DD81" s="25"/>
      <c r="DE81" s="37">
        <f>SUM(DE82:DE83)</f>
        <v>641133.02</v>
      </c>
      <c r="DF81" s="37"/>
      <c r="DG81" s="37"/>
      <c r="DH81" s="36">
        <f>SUM(DH82:DH83)</f>
        <v>4</v>
      </c>
      <c r="DI81" s="36">
        <f>SUM(DI82:DI83)</f>
        <v>0</v>
      </c>
      <c r="DJ81" s="36"/>
      <c r="DK81" s="25"/>
      <c r="DL81" s="37">
        <f>SUM(DL82:DL83)</f>
        <v>641133.02</v>
      </c>
      <c r="DM81" s="37"/>
      <c r="DN81" s="37"/>
      <c r="DO81" s="36">
        <f>SUM(DO82:DO83)</f>
        <v>8</v>
      </c>
      <c r="DP81" s="36">
        <f>SUM(DP82:DP83)</f>
        <v>0</v>
      </c>
      <c r="DQ81" s="36"/>
      <c r="DR81" s="25"/>
      <c r="DS81" s="37">
        <f>SUM(DS82:DS83)</f>
        <v>1282266.04</v>
      </c>
      <c r="DT81" s="37"/>
      <c r="DU81" s="37"/>
      <c r="DV81" s="36">
        <f>SUM(DV82:DV83)</f>
        <v>4</v>
      </c>
      <c r="DW81" s="36">
        <f>SUM(DW82:DW83)</f>
        <v>0</v>
      </c>
      <c r="DX81" s="36"/>
      <c r="DY81" s="25"/>
      <c r="DZ81" s="37">
        <f>SUM(DZ82:DZ83)</f>
        <v>641133.02</v>
      </c>
      <c r="EA81" s="37"/>
      <c r="EB81" s="37"/>
      <c r="EC81" s="36">
        <f>SUM(EC82:EC83)</f>
        <v>4</v>
      </c>
      <c r="ED81" s="36">
        <f>SUM(ED82:ED83)</f>
        <v>0</v>
      </c>
      <c r="EE81" s="36"/>
      <c r="EF81" s="25"/>
      <c r="EG81" s="37">
        <f>SUM(EG82:EG83)</f>
        <v>641133.02</v>
      </c>
      <c r="EH81" s="37"/>
      <c r="EI81" s="37"/>
      <c r="EJ81" s="36">
        <f>SUM(EJ82:EJ83)</f>
        <v>8</v>
      </c>
      <c r="EK81" s="36">
        <f>SUM(EK82:EK83)</f>
        <v>0</v>
      </c>
      <c r="EL81" s="36"/>
      <c r="EM81" s="25"/>
      <c r="EN81" s="37">
        <f>SUM(EN82:EN83)</f>
        <v>1282266.04</v>
      </c>
      <c r="EO81" s="37"/>
      <c r="EP81" s="37"/>
      <c r="EQ81" s="36">
        <f>SUM(EQ82:EQ83)</f>
        <v>4</v>
      </c>
      <c r="ER81" s="36">
        <f>SUM(ER82:ER83)</f>
        <v>0</v>
      </c>
      <c r="ES81" s="36"/>
      <c r="ET81" s="25"/>
      <c r="EU81" s="37">
        <f>SUM(EU82:EU83)</f>
        <v>641133.02</v>
      </c>
      <c r="EV81" s="37"/>
      <c r="EW81" s="37"/>
      <c r="EX81" s="36">
        <f>SUM(EX82:EX83)</f>
        <v>4</v>
      </c>
      <c r="EY81" s="36">
        <f>SUM(EY82:EY83)</f>
        <v>0</v>
      </c>
      <c r="EZ81" s="36"/>
      <c r="FA81" s="25"/>
      <c r="FB81" s="37">
        <f>SUM(FB82:FB83)</f>
        <v>641133.02</v>
      </c>
      <c r="FC81" s="37"/>
      <c r="FD81" s="37"/>
      <c r="FE81" s="36">
        <f>SUM(FE82:FE83)</f>
        <v>8</v>
      </c>
      <c r="FF81" s="36">
        <f>SUM(FF82:FF83)</f>
        <v>0</v>
      </c>
      <c r="FG81" s="36"/>
      <c r="FH81" s="25"/>
      <c r="FI81" s="37">
        <f>SUM(FI82:FI83)</f>
        <v>1282266.04</v>
      </c>
      <c r="FJ81" s="37"/>
      <c r="FK81" s="37"/>
      <c r="FL81" s="36">
        <f>SUM(FL82:FL83)</f>
        <v>4</v>
      </c>
      <c r="FM81" s="36">
        <f>SUM(FM82:FM83)</f>
        <v>0</v>
      </c>
      <c r="FN81" s="36"/>
      <c r="FO81" s="25"/>
      <c r="FP81" s="37">
        <f>SUM(FP82:FP83)</f>
        <v>641133.02</v>
      </c>
      <c r="FQ81" s="37"/>
      <c r="FR81" s="37"/>
      <c r="FS81" s="36">
        <f>SUM(FS82:FS83)</f>
        <v>4</v>
      </c>
      <c r="FT81" s="36">
        <f>SUM(FT82:FT83)</f>
        <v>0</v>
      </c>
      <c r="FU81" s="36"/>
      <c r="FV81" s="25"/>
      <c r="FW81" s="37">
        <f>SUM(FW82:FW83)</f>
        <v>641133.02</v>
      </c>
      <c r="FX81" s="37"/>
      <c r="FY81" s="37"/>
      <c r="FZ81" s="36">
        <f>SUM(FZ82:FZ83)</f>
        <v>8</v>
      </c>
      <c r="GA81" s="36">
        <f>SUM(GA82:GA83)</f>
        <v>0</v>
      </c>
      <c r="GB81" s="36"/>
      <c r="GC81" s="25"/>
      <c r="GD81" s="37">
        <f>SUM(GD82:GD83)</f>
        <v>1282266.04</v>
      </c>
      <c r="GE81" s="37"/>
      <c r="GF81" s="37"/>
      <c r="GG81" s="36">
        <f>SUM(GG82:GG83)</f>
        <v>4</v>
      </c>
      <c r="GH81" s="36">
        <f>SUM(GH82:GH83)</f>
        <v>0</v>
      </c>
      <c r="GI81" s="36"/>
      <c r="GJ81" s="25"/>
      <c r="GK81" s="37">
        <f>SUM(GK82:GK83)</f>
        <v>641133.02</v>
      </c>
      <c r="GL81" s="37"/>
      <c r="GM81" s="37"/>
      <c r="GN81" s="36">
        <f>SUM(GN82:GN83)</f>
        <v>4</v>
      </c>
      <c r="GO81" s="36">
        <f>SUM(GO82:GO83)</f>
        <v>0</v>
      </c>
      <c r="GP81" s="36"/>
      <c r="GQ81" s="25"/>
      <c r="GR81" s="37">
        <f>SUM(GR82:GR83)</f>
        <v>641133.02</v>
      </c>
      <c r="GS81" s="37"/>
      <c r="GT81" s="37"/>
      <c r="GU81" s="36">
        <f>SUM(GU82:GU83)</f>
        <v>8</v>
      </c>
      <c r="GV81" s="36">
        <f>SUM(GV82:GV83)</f>
        <v>0</v>
      </c>
      <c r="GW81" s="36"/>
      <c r="GX81" s="25"/>
      <c r="GY81" s="37">
        <f>SUM(GY82:GY83)</f>
        <v>1282266.04</v>
      </c>
      <c r="GZ81" s="37"/>
      <c r="HA81" s="37"/>
      <c r="HB81" s="36">
        <f>SUM(HB82:HB83)</f>
        <v>4</v>
      </c>
      <c r="HC81" s="36">
        <f>SUM(HC82:HC83)</f>
        <v>0</v>
      </c>
      <c r="HD81" s="36"/>
      <c r="HE81" s="25"/>
      <c r="HF81" s="37">
        <f>SUM(HF82:HF83)</f>
        <v>641133.02</v>
      </c>
      <c r="HG81" s="37"/>
      <c r="HH81" s="37"/>
      <c r="HI81" s="36">
        <f>SUM(HI82:HI83)</f>
        <v>4</v>
      </c>
      <c r="HJ81" s="36">
        <f>SUM(HJ82:HJ83)</f>
        <v>0</v>
      </c>
      <c r="HK81" s="36"/>
      <c r="HL81" s="25"/>
      <c r="HM81" s="37">
        <f>SUM(HM82:HM83)</f>
        <v>641133.02</v>
      </c>
      <c r="HN81" s="37"/>
      <c r="HO81" s="37"/>
      <c r="HP81" s="36">
        <f>SUM(HP82:HP83)</f>
        <v>8</v>
      </c>
      <c r="HQ81" s="36">
        <f>SUM(HQ82:HQ83)</f>
        <v>0</v>
      </c>
      <c r="HR81" s="36"/>
      <c r="HS81" s="25"/>
      <c r="HT81" s="37">
        <f>SUM(HT82:HT83)</f>
        <v>1282266.04</v>
      </c>
      <c r="HU81" s="37"/>
      <c r="HV81" s="37"/>
      <c r="HW81" s="36">
        <f>SUM(HW82:HW83)</f>
        <v>3</v>
      </c>
      <c r="HX81" s="36">
        <f>SUM(HX82:HX83)</f>
        <v>0</v>
      </c>
      <c r="HY81" s="36"/>
      <c r="HZ81" s="25"/>
      <c r="IA81" s="37">
        <f>SUM(IA82:IA83)</f>
        <v>426572.19</v>
      </c>
      <c r="IB81" s="37"/>
      <c r="IC81" s="37"/>
      <c r="ID81" s="36">
        <f>SUM(ID82:ID83)</f>
        <v>3</v>
      </c>
      <c r="IE81" s="36">
        <f>SUM(IE82:IE83)</f>
        <v>0</v>
      </c>
      <c r="IF81" s="36"/>
      <c r="IG81" s="25"/>
      <c r="IH81" s="37">
        <f>SUM(IH82:IH83)</f>
        <v>426572.19</v>
      </c>
      <c r="II81" s="37"/>
      <c r="IJ81" s="37"/>
      <c r="IK81" s="36">
        <f>SUM(IK82:IK83)</f>
        <v>6</v>
      </c>
      <c r="IL81" s="36">
        <f>SUM(IL82:IL83)</f>
        <v>0</v>
      </c>
      <c r="IM81" s="36"/>
      <c r="IN81" s="25"/>
      <c r="IO81" s="37">
        <f>SUM(IO82:IO83)</f>
        <v>853144.38</v>
      </c>
      <c r="IP81" s="37"/>
      <c r="IQ81" s="37"/>
      <c r="IR81" s="36">
        <f>SUM(IR82:IR83)</f>
        <v>3</v>
      </c>
      <c r="IS81" s="36">
        <f>SUM(IS82:IS83)</f>
        <v>0</v>
      </c>
      <c r="IT81" s="36"/>
      <c r="IU81" s="25"/>
      <c r="IV81" s="37">
        <f>SUM(IV82:IV83)</f>
        <v>426572.19</v>
      </c>
      <c r="IW81" s="37"/>
      <c r="IX81" s="37"/>
      <c r="IY81" s="36">
        <f>SUM(IY82:IY83)</f>
        <v>3</v>
      </c>
      <c r="IZ81" s="36">
        <f>SUM(IZ82:IZ83)</f>
        <v>0</v>
      </c>
      <c r="JA81" s="36"/>
      <c r="JB81" s="25"/>
      <c r="JC81" s="37">
        <f>SUM(JC82:JC83)</f>
        <v>426572.19</v>
      </c>
      <c r="JD81" s="36">
        <f>SUM(JD82:JD83)</f>
        <v>6</v>
      </c>
      <c r="JE81" s="36">
        <f>SUM(JE82:JE83)</f>
        <v>0</v>
      </c>
      <c r="JF81" s="36"/>
      <c r="JG81" s="25"/>
      <c r="JH81" s="37">
        <f>SUM(JH82:JH83)</f>
        <v>853144.38</v>
      </c>
      <c r="JI81" s="36">
        <f>SUM(JI82:JI83)</f>
        <v>50</v>
      </c>
      <c r="JJ81" s="36">
        <f>SUM(JJ82:JJ83)</f>
        <v>0</v>
      </c>
      <c r="JK81" s="25"/>
      <c r="JL81" s="37">
        <f>SUM(JL82:JL83)</f>
        <v>7833237.5000000019</v>
      </c>
      <c r="JM81" s="36">
        <f>SUM(JM82:JM83)</f>
        <v>50</v>
      </c>
      <c r="JN81" s="36">
        <f>SUM(JN82:JN83)</f>
        <v>0</v>
      </c>
      <c r="JO81" s="25"/>
      <c r="JP81" s="37">
        <f>SUM(JP82:JP83)</f>
        <v>7833237.5000000019</v>
      </c>
      <c r="JQ81" s="36">
        <f>SUM(JQ82:JQ83)</f>
        <v>100</v>
      </c>
      <c r="JR81" s="36">
        <f>SUM(JR82:JR83)</f>
        <v>0</v>
      </c>
      <c r="JS81" s="25"/>
      <c r="JT81" s="37">
        <f>SUM(JT82:JT83)</f>
        <v>15666475.000000004</v>
      </c>
      <c r="JV81" s="73">
        <f t="shared" si="931"/>
        <v>0</v>
      </c>
      <c r="JW81" s="73">
        <f t="shared" si="932"/>
        <v>0</v>
      </c>
      <c r="JX81" s="73">
        <f t="shared" si="933"/>
        <v>0</v>
      </c>
      <c r="JY81" s="80">
        <f t="shared" si="934"/>
        <v>0</v>
      </c>
      <c r="JZ81" s="73">
        <f t="shared" si="935"/>
        <v>0</v>
      </c>
      <c r="KA81" s="73">
        <f t="shared" si="936"/>
        <v>0</v>
      </c>
      <c r="KB81" s="73">
        <f t="shared" si="937"/>
        <v>0</v>
      </c>
      <c r="KC81" s="73">
        <f t="shared" si="938"/>
        <v>0</v>
      </c>
      <c r="KD81" s="73">
        <f t="shared" si="939"/>
        <v>0</v>
      </c>
      <c r="KE81" s="73">
        <f t="shared" si="940"/>
        <v>0</v>
      </c>
      <c r="KF81" s="73">
        <f t="shared" si="941"/>
        <v>0</v>
      </c>
      <c r="KG81" s="73">
        <f t="shared" si="942"/>
        <v>0</v>
      </c>
    </row>
    <row r="82" spans="1:293" ht="20.25" hidden="1" customHeight="1">
      <c r="A82" s="24">
        <v>110060</v>
      </c>
      <c r="B82" s="24" t="s">
        <v>50</v>
      </c>
      <c r="C82" s="24">
        <v>3</v>
      </c>
      <c r="D82" s="24" t="s">
        <v>66</v>
      </c>
      <c r="E82" s="34" t="s">
        <v>60</v>
      </c>
      <c r="F82" s="46" t="s">
        <v>61</v>
      </c>
      <c r="G82" s="52" t="s">
        <v>70</v>
      </c>
      <c r="H82" s="34">
        <v>142190.73000000001</v>
      </c>
      <c r="I82" s="86">
        <v>40</v>
      </c>
      <c r="J82" s="86"/>
      <c r="K82" s="87"/>
      <c r="L82" s="88">
        <f t="shared" ref="L82:L83" si="1129">ROUND(H82*I82,2)</f>
        <v>5687629.2000000002</v>
      </c>
      <c r="M82" s="86">
        <v>40</v>
      </c>
      <c r="N82" s="33"/>
      <c r="O82" s="24"/>
      <c r="P82" s="55">
        <f>ROUND(H82*M82,2)</f>
        <v>5687629.2000000002</v>
      </c>
      <c r="Q82" s="58">
        <f>I82+M82</f>
        <v>80</v>
      </c>
      <c r="R82" s="58">
        <f>J82+N82</f>
        <v>0</v>
      </c>
      <c r="S82" s="54"/>
      <c r="T82" s="55">
        <f>L82+P82</f>
        <v>11375258.4</v>
      </c>
      <c r="U82" s="33">
        <f>ROUND($I$82/12,0)+1</f>
        <v>4</v>
      </c>
      <c r="V82" s="33">
        <f>ROUND(U82*($J$82/$I$82),0)</f>
        <v>0</v>
      </c>
      <c r="W82" s="33"/>
      <c r="X82" s="24"/>
      <c r="Y82" s="34">
        <f>ROUND(U82*$H$82,2)</f>
        <v>568762.92000000004</v>
      </c>
      <c r="Z82" s="34"/>
      <c r="AA82" s="34"/>
      <c r="AB82" s="33">
        <f>ROUND($M$82/12,0)+1</f>
        <v>4</v>
      </c>
      <c r="AC82" s="33">
        <f>ROUND(AB82*($N$82/$M$82),0)</f>
        <v>0</v>
      </c>
      <c r="AD82" s="33"/>
      <c r="AE82" s="24"/>
      <c r="AF82" s="34">
        <f>ROUND(AB82*$H$82,2)</f>
        <v>568762.92000000004</v>
      </c>
      <c r="AG82" s="55"/>
      <c r="AH82" s="55"/>
      <c r="AI82" s="58">
        <f>U82+AB82</f>
        <v>8</v>
      </c>
      <c r="AJ82" s="58">
        <f>V82+AC82</f>
        <v>0</v>
      </c>
      <c r="AK82" s="58"/>
      <c r="AL82" s="54"/>
      <c r="AM82" s="55">
        <f>Y82+AF82</f>
        <v>1137525.8400000001</v>
      </c>
      <c r="AN82" s="55"/>
      <c r="AO82" s="55"/>
      <c r="AP82" s="33">
        <f>ROUND($I$82/12,0)+1</f>
        <v>4</v>
      </c>
      <c r="AQ82" s="33">
        <f>ROUND(AP82*($J$82/$I$82),0)</f>
        <v>0</v>
      </c>
      <c r="AR82" s="33"/>
      <c r="AS82" s="24"/>
      <c r="AT82" s="34">
        <f>ROUND(AP82*$H$82,2)</f>
        <v>568762.92000000004</v>
      </c>
      <c r="AU82" s="34"/>
      <c r="AV82" s="34"/>
      <c r="AW82" s="33">
        <f>ROUND($M$82/12,0)+1</f>
        <v>4</v>
      </c>
      <c r="AX82" s="33">
        <f>ROUND(AW82*($N$82/$M$82),0)</f>
        <v>0</v>
      </c>
      <c r="AY82" s="33"/>
      <c r="AZ82" s="24"/>
      <c r="BA82" s="34">
        <f>ROUND(AW82*$H$82,2)</f>
        <v>568762.92000000004</v>
      </c>
      <c r="BB82" s="55"/>
      <c r="BC82" s="55"/>
      <c r="BD82" s="58">
        <f t="shared" ref="BD82:BD83" si="1130">AP82+AW82</f>
        <v>8</v>
      </c>
      <c r="BE82" s="58">
        <f t="shared" ref="BE82:BE83" si="1131">AQ82+AX82</f>
        <v>0</v>
      </c>
      <c r="BF82" s="58"/>
      <c r="BG82" s="54"/>
      <c r="BH82" s="55">
        <f t="shared" ref="BH82:BH83" si="1132">AT82+BA82</f>
        <v>1137525.8400000001</v>
      </c>
      <c r="BI82" s="55"/>
      <c r="BJ82" s="55"/>
      <c r="BK82" s="33">
        <f>ROUND($I$82/12,0)+1</f>
        <v>4</v>
      </c>
      <c r="BL82" s="33">
        <f>ROUND(BK82*($J$82/$I$82),0)</f>
        <v>0</v>
      </c>
      <c r="BM82" s="33"/>
      <c r="BN82" s="24"/>
      <c r="BO82" s="34">
        <f>ROUND(BK82*$H$82,2)</f>
        <v>568762.92000000004</v>
      </c>
      <c r="BP82" s="34"/>
      <c r="BQ82" s="34"/>
      <c r="BR82" s="33">
        <f>ROUND($M$82/12,0)+1</f>
        <v>4</v>
      </c>
      <c r="BS82" s="33">
        <f>ROUND(BR82*($N$82/$M$82),0)</f>
        <v>0</v>
      </c>
      <c r="BT82" s="33"/>
      <c r="BU82" s="24"/>
      <c r="BV82" s="34">
        <f>ROUND(BR82*$H$82,2)</f>
        <v>568762.92000000004</v>
      </c>
      <c r="BW82" s="55"/>
      <c r="BX82" s="55"/>
      <c r="BY82" s="58">
        <f t="shared" ref="BY82:BY83" si="1133">BK82+BR82</f>
        <v>8</v>
      </c>
      <c r="BZ82" s="58">
        <f t="shared" ref="BZ82:BZ83" si="1134">BL82+BS82</f>
        <v>0</v>
      </c>
      <c r="CA82" s="58"/>
      <c r="CB82" s="54"/>
      <c r="CC82" s="55">
        <f t="shared" ref="CC82:CC83" si="1135">BO82+BV82</f>
        <v>1137525.8400000001</v>
      </c>
      <c r="CD82" s="55"/>
      <c r="CE82" s="55"/>
      <c r="CF82" s="33">
        <f>ROUND($I$82/12,0)+1</f>
        <v>4</v>
      </c>
      <c r="CG82" s="33">
        <f>ROUND(CF82*($J$82/$I$82),0)</f>
        <v>0</v>
      </c>
      <c r="CH82" s="33"/>
      <c r="CI82" s="24"/>
      <c r="CJ82" s="34">
        <f>ROUND(CF82*$H$82,2)</f>
        <v>568762.92000000004</v>
      </c>
      <c r="CK82" s="34"/>
      <c r="CL82" s="34"/>
      <c r="CM82" s="33">
        <f>ROUND($M$82/12,0)+1</f>
        <v>4</v>
      </c>
      <c r="CN82" s="33">
        <f>ROUND(CM82*($N$82/$M$82),0)</f>
        <v>0</v>
      </c>
      <c r="CO82" s="33"/>
      <c r="CP82" s="24"/>
      <c r="CQ82" s="34">
        <f>ROUND(CM82*$H$82,2)</f>
        <v>568762.92000000004</v>
      </c>
      <c r="CR82" s="55"/>
      <c r="CS82" s="55"/>
      <c r="CT82" s="58">
        <f t="shared" ref="CT82:CT83" si="1136">CF82+CM82</f>
        <v>8</v>
      </c>
      <c r="CU82" s="58">
        <f t="shared" ref="CU82:CU83" si="1137">CG82+CN82</f>
        <v>0</v>
      </c>
      <c r="CV82" s="58"/>
      <c r="CW82" s="54"/>
      <c r="CX82" s="55">
        <f t="shared" ref="CX82:CX83" si="1138">CJ82+CQ82</f>
        <v>1137525.8400000001</v>
      </c>
      <c r="CY82" s="55"/>
      <c r="CZ82" s="55"/>
      <c r="DA82" s="33">
        <f>ROUND($I$82/12,0)</f>
        <v>3</v>
      </c>
      <c r="DB82" s="33">
        <f>ROUND(DA82*($J$82/$I$82),0)</f>
        <v>0</v>
      </c>
      <c r="DC82" s="33"/>
      <c r="DD82" s="24"/>
      <c r="DE82" s="34">
        <f>ROUND(DA82*$H$82,2)</f>
        <v>426572.19</v>
      </c>
      <c r="DF82" s="34"/>
      <c r="DG82" s="34"/>
      <c r="DH82" s="33">
        <f>ROUND($M$82/12,0)</f>
        <v>3</v>
      </c>
      <c r="DI82" s="33">
        <f>ROUND(DH82*($N$82/$M$82),0)</f>
        <v>0</v>
      </c>
      <c r="DJ82" s="33"/>
      <c r="DK82" s="24"/>
      <c r="DL82" s="34">
        <f>ROUND(DH82*$H$82,2)</f>
        <v>426572.19</v>
      </c>
      <c r="DM82" s="55"/>
      <c r="DN82" s="55"/>
      <c r="DO82" s="58">
        <f t="shared" ref="DO82:DO83" si="1139">DA82+DH82</f>
        <v>6</v>
      </c>
      <c r="DP82" s="58">
        <f t="shared" ref="DP82:DP83" si="1140">DB82+DI82</f>
        <v>0</v>
      </c>
      <c r="DQ82" s="58"/>
      <c r="DR82" s="54"/>
      <c r="DS82" s="55">
        <f t="shared" ref="DS82:DS83" si="1141">DE82+DL82</f>
        <v>853144.38</v>
      </c>
      <c r="DT82" s="55"/>
      <c r="DU82" s="55"/>
      <c r="DV82" s="33">
        <f>ROUND($I$82/12,0)</f>
        <v>3</v>
      </c>
      <c r="DW82" s="33">
        <f>ROUND(DV82*($J$82/$I$82),0)</f>
        <v>0</v>
      </c>
      <c r="DX82" s="33"/>
      <c r="DY82" s="24"/>
      <c r="DZ82" s="34">
        <f>ROUND(DV82*$H$82,2)</f>
        <v>426572.19</v>
      </c>
      <c r="EA82" s="34"/>
      <c r="EB82" s="34"/>
      <c r="EC82" s="33">
        <f>ROUND($M$82/12,0)</f>
        <v>3</v>
      </c>
      <c r="ED82" s="33">
        <f>ROUND(EC82*($N$82/$M$82),0)</f>
        <v>0</v>
      </c>
      <c r="EE82" s="33"/>
      <c r="EF82" s="24"/>
      <c r="EG82" s="34">
        <f>ROUND(EC82*$H$82,2)</f>
        <v>426572.19</v>
      </c>
      <c r="EH82" s="55"/>
      <c r="EI82" s="55"/>
      <c r="EJ82" s="58">
        <f t="shared" ref="EJ82:EJ83" si="1142">DV82+EC82</f>
        <v>6</v>
      </c>
      <c r="EK82" s="58">
        <f t="shared" ref="EK82:EK83" si="1143">DW82+ED82</f>
        <v>0</v>
      </c>
      <c r="EL82" s="58"/>
      <c r="EM82" s="54"/>
      <c r="EN82" s="55">
        <f t="shared" ref="EN82:EN83" si="1144">DZ82+EG82</f>
        <v>853144.38</v>
      </c>
      <c r="EO82" s="55"/>
      <c r="EP82" s="55"/>
      <c r="EQ82" s="33">
        <f>ROUND($I$82/12,0)</f>
        <v>3</v>
      </c>
      <c r="ER82" s="33">
        <f>ROUND(EQ82*($J$82/$I$82),0)</f>
        <v>0</v>
      </c>
      <c r="ES82" s="33"/>
      <c r="ET82" s="24"/>
      <c r="EU82" s="34">
        <f>ROUND(EQ82*$H$82,2)</f>
        <v>426572.19</v>
      </c>
      <c r="EV82" s="34"/>
      <c r="EW82" s="34"/>
      <c r="EX82" s="33">
        <f>ROUND($M$82/12,0)</f>
        <v>3</v>
      </c>
      <c r="EY82" s="33">
        <f>ROUND(EX82*($N$82/$M$82),0)</f>
        <v>0</v>
      </c>
      <c r="EZ82" s="33"/>
      <c r="FA82" s="24"/>
      <c r="FB82" s="34">
        <f>ROUND(EX82*$H$82,2)</f>
        <v>426572.19</v>
      </c>
      <c r="FC82" s="55"/>
      <c r="FD82" s="55"/>
      <c r="FE82" s="58">
        <f t="shared" ref="FE82:FE83" si="1145">EQ82+EX82</f>
        <v>6</v>
      </c>
      <c r="FF82" s="58">
        <f t="shared" ref="FF82:FF83" si="1146">ER82+EY82</f>
        <v>0</v>
      </c>
      <c r="FG82" s="58"/>
      <c r="FH82" s="54"/>
      <c r="FI82" s="55">
        <f t="shared" ref="FI82:FI83" si="1147">EU82+FB82</f>
        <v>853144.38</v>
      </c>
      <c r="FJ82" s="55"/>
      <c r="FK82" s="55"/>
      <c r="FL82" s="33">
        <f>ROUND($I$82/12,0)</f>
        <v>3</v>
      </c>
      <c r="FM82" s="33">
        <f>ROUND(FL82*($J$82/$I$82),0)</f>
        <v>0</v>
      </c>
      <c r="FN82" s="33"/>
      <c r="FO82" s="24"/>
      <c r="FP82" s="34">
        <f>ROUND(FL82*$H$82,2)</f>
        <v>426572.19</v>
      </c>
      <c r="FQ82" s="34"/>
      <c r="FR82" s="34"/>
      <c r="FS82" s="33">
        <f>ROUND($M$82/12,0)</f>
        <v>3</v>
      </c>
      <c r="FT82" s="33">
        <f>ROUND(FS82*($N$82/$M$82),0)</f>
        <v>0</v>
      </c>
      <c r="FU82" s="33"/>
      <c r="FV82" s="24"/>
      <c r="FW82" s="34">
        <f>ROUND(FS82*$H$82,2)</f>
        <v>426572.19</v>
      </c>
      <c r="FX82" s="55"/>
      <c r="FY82" s="55"/>
      <c r="FZ82" s="58">
        <f t="shared" ref="FZ82:FZ83" si="1148">FL82+FS82</f>
        <v>6</v>
      </c>
      <c r="GA82" s="58">
        <f t="shared" ref="GA82:GA83" si="1149">FM82+FT82</f>
        <v>0</v>
      </c>
      <c r="GB82" s="58"/>
      <c r="GC82" s="54"/>
      <c r="GD82" s="55">
        <f t="shared" ref="GD82:GD83" si="1150">FP82+FW82</f>
        <v>853144.38</v>
      </c>
      <c r="GE82" s="55"/>
      <c r="GF82" s="55"/>
      <c r="GG82" s="33">
        <f>ROUND($I$82/12,0)</f>
        <v>3</v>
      </c>
      <c r="GH82" s="33">
        <f>ROUND(GG82*($J$82/$I$82),0)</f>
        <v>0</v>
      </c>
      <c r="GI82" s="33"/>
      <c r="GJ82" s="24"/>
      <c r="GK82" s="34">
        <f>ROUND(GG82*$H$82,2)</f>
        <v>426572.19</v>
      </c>
      <c r="GL82" s="34"/>
      <c r="GM82" s="34"/>
      <c r="GN82" s="33">
        <f>ROUND($M$82/12,0)</f>
        <v>3</v>
      </c>
      <c r="GO82" s="33">
        <f>ROUND(GN82*($N$82/$M$82),0)</f>
        <v>0</v>
      </c>
      <c r="GP82" s="33"/>
      <c r="GQ82" s="24"/>
      <c r="GR82" s="34">
        <f>ROUND(GN82*$H$82,2)</f>
        <v>426572.19</v>
      </c>
      <c r="GS82" s="55"/>
      <c r="GT82" s="55"/>
      <c r="GU82" s="58">
        <f t="shared" ref="GU82:GU83" si="1151">GG82+GN82</f>
        <v>6</v>
      </c>
      <c r="GV82" s="58">
        <f t="shared" ref="GV82:GV83" si="1152">GH82+GO82</f>
        <v>0</v>
      </c>
      <c r="GW82" s="58"/>
      <c r="GX82" s="54"/>
      <c r="GY82" s="55">
        <f t="shared" ref="GY82:GY83" si="1153">GK82+GR82</f>
        <v>853144.38</v>
      </c>
      <c r="GZ82" s="55"/>
      <c r="HA82" s="55"/>
      <c r="HB82" s="33">
        <f>ROUND($I$82/12,0)</f>
        <v>3</v>
      </c>
      <c r="HC82" s="33">
        <f>ROUND(HB82*($J$82/$I$82),0)</f>
        <v>0</v>
      </c>
      <c r="HD82" s="33"/>
      <c r="HE82" s="24"/>
      <c r="HF82" s="34">
        <f>ROUND(HB82*$H$82,2)</f>
        <v>426572.19</v>
      </c>
      <c r="HG82" s="34"/>
      <c r="HH82" s="34"/>
      <c r="HI82" s="33">
        <f>ROUND($M$82/12,0)</f>
        <v>3</v>
      </c>
      <c r="HJ82" s="33">
        <f>ROUND(HI82*($N$82/$M$82),0)</f>
        <v>0</v>
      </c>
      <c r="HK82" s="33"/>
      <c r="HL82" s="24"/>
      <c r="HM82" s="34">
        <f>ROUND(HI82*$H$82,2)</f>
        <v>426572.19</v>
      </c>
      <c r="HN82" s="55"/>
      <c r="HO82" s="55"/>
      <c r="HP82" s="58">
        <f t="shared" ref="HP82:HP83" si="1154">HB82+HI82</f>
        <v>6</v>
      </c>
      <c r="HQ82" s="58">
        <f t="shared" ref="HQ82:HQ83" si="1155">HC82+HJ82</f>
        <v>0</v>
      </c>
      <c r="HR82" s="58"/>
      <c r="HS82" s="54"/>
      <c r="HT82" s="55">
        <f t="shared" ref="HT82:HT83" si="1156">HF82+HM82</f>
        <v>853144.38</v>
      </c>
      <c r="HU82" s="55"/>
      <c r="HV82" s="55"/>
      <c r="HW82" s="33">
        <f>ROUND($I$82/12,0)</f>
        <v>3</v>
      </c>
      <c r="HX82" s="33">
        <f>ROUND(HW82*($J$82/$I$82),0)</f>
        <v>0</v>
      </c>
      <c r="HY82" s="33"/>
      <c r="HZ82" s="24"/>
      <c r="IA82" s="34">
        <f>ROUND(HW82*$H$82,2)</f>
        <v>426572.19</v>
      </c>
      <c r="IB82" s="34"/>
      <c r="IC82" s="34"/>
      <c r="ID82" s="33">
        <f>ROUND($M$82/12,0)</f>
        <v>3</v>
      </c>
      <c r="IE82" s="33">
        <f>ROUND(ID82*($N$82/$M$82),0)</f>
        <v>0</v>
      </c>
      <c r="IF82" s="33"/>
      <c r="IG82" s="24"/>
      <c r="IH82" s="34">
        <f>ROUND(ID82*$H$82,2)</f>
        <v>426572.19</v>
      </c>
      <c r="II82" s="55"/>
      <c r="IJ82" s="55"/>
      <c r="IK82" s="58">
        <f t="shared" ref="IK82:IK83" si="1157">HW82+ID82</f>
        <v>6</v>
      </c>
      <c r="IL82" s="58">
        <f t="shared" ref="IL82:IL83" si="1158">HX82+IE82</f>
        <v>0</v>
      </c>
      <c r="IM82" s="58"/>
      <c r="IN82" s="54"/>
      <c r="IO82" s="55">
        <f t="shared" ref="IO82:IO83" si="1159">IA82+IH82</f>
        <v>853144.38</v>
      </c>
      <c r="IP82" s="55"/>
      <c r="IQ82" s="55"/>
      <c r="IR82" s="33">
        <f>ROUND($I$82/12,0)</f>
        <v>3</v>
      </c>
      <c r="IS82" s="33">
        <f>ROUND(IR82*($J$82/$I$82),0)</f>
        <v>0</v>
      </c>
      <c r="IT82" s="33"/>
      <c r="IU82" s="24"/>
      <c r="IV82" s="34">
        <f>ROUND(IR82*$H$82,2)</f>
        <v>426572.19</v>
      </c>
      <c r="IW82" s="34"/>
      <c r="IX82" s="34"/>
      <c r="IY82" s="33">
        <f>ROUND($M$82/12,0)</f>
        <v>3</v>
      </c>
      <c r="IZ82" s="33">
        <f>ROUND(IY82*($N$82/$M$82),0)</f>
        <v>0</v>
      </c>
      <c r="JA82" s="33"/>
      <c r="JB82" s="24"/>
      <c r="JC82" s="34">
        <f>ROUND(IY82*$H$82,2)</f>
        <v>426572.19</v>
      </c>
      <c r="JD82" s="58">
        <f t="shared" ref="JD82:JD83" si="1160">IR82+IY82</f>
        <v>6</v>
      </c>
      <c r="JE82" s="58">
        <f t="shared" ref="JE82:JE83" si="1161">IS82+IZ82</f>
        <v>0</v>
      </c>
      <c r="JF82" s="58"/>
      <c r="JG82" s="54"/>
      <c r="JH82" s="55">
        <f t="shared" ref="JH82:JH83" si="1162">IV82+JC82</f>
        <v>853144.38</v>
      </c>
      <c r="JI82" s="33">
        <f>U82+AP82+BK82+CF82+DA82+DV82+EQ82+FL82+GG82+HB82+HW82+IR82</f>
        <v>40</v>
      </c>
      <c r="JJ82" s="33">
        <f>V82+AQ82+BL82+CG82+DB82+DW82+ER82+FM82+GH82+HC82+HX82+IS82</f>
        <v>0</v>
      </c>
      <c r="JK82" s="33"/>
      <c r="JL82" s="34">
        <f>Y82+AT82+BO82+CJ82+DE82+DZ82+EU82+FP82+GK82+HF82+IA82+IV82</f>
        <v>5687629.2000000011</v>
      </c>
      <c r="JM82" s="33">
        <f t="shared" ref="JM82:JM83" si="1163">AB82+AW82+BR82+CM82+DH82+EC82+EX82+FS82+GN82+HI82+ID82+IY82</f>
        <v>40</v>
      </c>
      <c r="JN82" s="33">
        <f t="shared" ref="JN82:JN83" si="1164">AC82+AX82+BS82+CN82+DI82+ED82+EY82+FT82+GO82+HJ82+IE82+IZ82</f>
        <v>0</v>
      </c>
      <c r="JO82" s="33"/>
      <c r="JP82" s="34">
        <f t="shared" ref="JP82:JP83" si="1165">AF82+BA82+BV82+CQ82+DL82+EG82+FB82+FW82+GR82+HM82+IH82+JC82</f>
        <v>5687629.2000000011</v>
      </c>
      <c r="JQ82" s="58">
        <f t="shared" ref="JQ82:JQ83" si="1166">JI82+JM82</f>
        <v>80</v>
      </c>
      <c r="JR82" s="58">
        <f t="shared" ref="JR82:JR83" si="1167">JJ82+JN82</f>
        <v>0</v>
      </c>
      <c r="JS82" s="54"/>
      <c r="JT82" s="55">
        <f t="shared" ref="JT82:JT83" si="1168">JL82+JP82</f>
        <v>11375258.400000002</v>
      </c>
      <c r="JV82" s="73">
        <f t="shared" si="931"/>
        <v>0</v>
      </c>
      <c r="JW82" s="73">
        <f t="shared" si="932"/>
        <v>0</v>
      </c>
      <c r="JX82" s="73">
        <f t="shared" si="933"/>
        <v>0</v>
      </c>
      <c r="JY82" s="80">
        <f t="shared" si="934"/>
        <v>0</v>
      </c>
      <c r="JZ82" s="73">
        <f t="shared" si="935"/>
        <v>0</v>
      </c>
      <c r="KA82" s="73">
        <f t="shared" si="936"/>
        <v>0</v>
      </c>
      <c r="KB82" s="73">
        <f t="shared" si="937"/>
        <v>0</v>
      </c>
      <c r="KC82" s="73">
        <f t="shared" si="938"/>
        <v>0</v>
      </c>
      <c r="KD82" s="73">
        <f t="shared" si="939"/>
        <v>0</v>
      </c>
      <c r="KE82" s="73">
        <f t="shared" si="940"/>
        <v>0</v>
      </c>
      <c r="KF82" s="73">
        <f t="shared" si="941"/>
        <v>0</v>
      </c>
      <c r="KG82" s="73">
        <f t="shared" si="942"/>
        <v>0</v>
      </c>
    </row>
    <row r="83" spans="1:293" ht="20.25" hidden="1" customHeight="1">
      <c r="A83" s="24">
        <v>110060</v>
      </c>
      <c r="B83" s="24" t="s">
        <v>50</v>
      </c>
      <c r="C83" s="24">
        <v>4</v>
      </c>
      <c r="D83" s="24" t="s">
        <v>67</v>
      </c>
      <c r="E83" s="34" t="s">
        <v>60</v>
      </c>
      <c r="F83" s="46" t="s">
        <v>62</v>
      </c>
      <c r="G83" s="52" t="s">
        <v>71</v>
      </c>
      <c r="H83" s="34">
        <v>214560.83</v>
      </c>
      <c r="I83" s="86">
        <v>10</v>
      </c>
      <c r="J83" s="86"/>
      <c r="K83" s="87"/>
      <c r="L83" s="88">
        <f t="shared" si="1129"/>
        <v>2145608.2999999998</v>
      </c>
      <c r="M83" s="86">
        <v>10</v>
      </c>
      <c r="N83" s="33"/>
      <c r="O83" s="24"/>
      <c r="P83" s="55">
        <f>ROUND(H83*M83,2)</f>
        <v>2145608.2999999998</v>
      </c>
      <c r="Q83" s="58">
        <f>I83+M83</f>
        <v>20</v>
      </c>
      <c r="R83" s="58">
        <f>J83+N83</f>
        <v>0</v>
      </c>
      <c r="S83" s="54"/>
      <c r="T83" s="55">
        <f>L83+P83</f>
        <v>4291216.5999999996</v>
      </c>
      <c r="U83" s="33">
        <f>ROUND($I$83/12,0)</f>
        <v>1</v>
      </c>
      <c r="V83" s="33">
        <f>ROUND(U83*($J$83/$I$83),0)</f>
        <v>0</v>
      </c>
      <c r="W83" s="33"/>
      <c r="X83" s="24"/>
      <c r="Y83" s="34">
        <f>ROUND(U83*$H$83,2)</f>
        <v>214560.83</v>
      </c>
      <c r="Z83" s="34"/>
      <c r="AA83" s="34"/>
      <c r="AB83" s="33">
        <f>ROUND($M$83/12,0)</f>
        <v>1</v>
      </c>
      <c r="AC83" s="33">
        <f>ROUND(AB83*($N$83/$M$83),0)</f>
        <v>0</v>
      </c>
      <c r="AD83" s="33"/>
      <c r="AE83" s="24"/>
      <c r="AF83" s="34">
        <f>ROUND(AB83*$H$83,2)</f>
        <v>214560.83</v>
      </c>
      <c r="AG83" s="55"/>
      <c r="AH83" s="55"/>
      <c r="AI83" s="58">
        <f>U83+AB83</f>
        <v>2</v>
      </c>
      <c r="AJ83" s="58">
        <f>V83+AC83</f>
        <v>0</v>
      </c>
      <c r="AK83" s="58"/>
      <c r="AL83" s="54"/>
      <c r="AM83" s="55">
        <f>Y83+AF83</f>
        <v>429121.66</v>
      </c>
      <c r="AN83" s="55"/>
      <c r="AO83" s="55"/>
      <c r="AP83" s="33">
        <f>ROUND($I$83/12,0)</f>
        <v>1</v>
      </c>
      <c r="AQ83" s="33">
        <f>ROUND(AP83*($J$83/$I$83),0)</f>
        <v>0</v>
      </c>
      <c r="AR83" s="33"/>
      <c r="AS83" s="24"/>
      <c r="AT83" s="34">
        <f>ROUND(AP83*$H$83,2)</f>
        <v>214560.83</v>
      </c>
      <c r="AU83" s="34"/>
      <c r="AV83" s="34"/>
      <c r="AW83" s="33">
        <f>ROUND($M$83/12,0)</f>
        <v>1</v>
      </c>
      <c r="AX83" s="33">
        <f>ROUND(AW83*($N$83/$M$83),0)</f>
        <v>0</v>
      </c>
      <c r="AY83" s="33"/>
      <c r="AZ83" s="24"/>
      <c r="BA83" s="34">
        <f>ROUND(AW83*$H$83,2)</f>
        <v>214560.83</v>
      </c>
      <c r="BB83" s="55"/>
      <c r="BC83" s="55"/>
      <c r="BD83" s="58">
        <f t="shared" si="1130"/>
        <v>2</v>
      </c>
      <c r="BE83" s="58">
        <f t="shared" si="1131"/>
        <v>0</v>
      </c>
      <c r="BF83" s="58"/>
      <c r="BG83" s="54"/>
      <c r="BH83" s="55">
        <f t="shared" si="1132"/>
        <v>429121.66</v>
      </c>
      <c r="BI83" s="55"/>
      <c r="BJ83" s="55"/>
      <c r="BK83" s="33">
        <f>ROUND($I$83/12,0)</f>
        <v>1</v>
      </c>
      <c r="BL83" s="33">
        <f>ROUND(BK83*($J$83/$I$83),0)</f>
        <v>0</v>
      </c>
      <c r="BM83" s="33"/>
      <c r="BN83" s="24"/>
      <c r="BO83" s="34">
        <f>ROUND(BK83*$H$83,2)</f>
        <v>214560.83</v>
      </c>
      <c r="BP83" s="34"/>
      <c r="BQ83" s="34"/>
      <c r="BR83" s="33">
        <f>ROUND($M$83/12,0)</f>
        <v>1</v>
      </c>
      <c r="BS83" s="33">
        <f>ROUND(BR83*($N$83/$M$83),0)</f>
        <v>0</v>
      </c>
      <c r="BT83" s="33"/>
      <c r="BU83" s="24"/>
      <c r="BV83" s="34">
        <f>ROUND(BR83*$H$83,2)</f>
        <v>214560.83</v>
      </c>
      <c r="BW83" s="55"/>
      <c r="BX83" s="55"/>
      <c r="BY83" s="58">
        <f t="shared" si="1133"/>
        <v>2</v>
      </c>
      <c r="BZ83" s="58">
        <f t="shared" si="1134"/>
        <v>0</v>
      </c>
      <c r="CA83" s="58"/>
      <c r="CB83" s="54"/>
      <c r="CC83" s="55">
        <f t="shared" si="1135"/>
        <v>429121.66</v>
      </c>
      <c r="CD83" s="55"/>
      <c r="CE83" s="55"/>
      <c r="CF83" s="33">
        <f>ROUND($I$83/12,0)</f>
        <v>1</v>
      </c>
      <c r="CG83" s="33">
        <f>ROUND(CF83*($J$83/$I$83),0)</f>
        <v>0</v>
      </c>
      <c r="CH83" s="33"/>
      <c r="CI83" s="24"/>
      <c r="CJ83" s="34">
        <f>ROUND(CF83*$H$83,2)</f>
        <v>214560.83</v>
      </c>
      <c r="CK83" s="34"/>
      <c r="CL83" s="34"/>
      <c r="CM83" s="33">
        <f>ROUND($M$83/12,0)</f>
        <v>1</v>
      </c>
      <c r="CN83" s="33">
        <f>ROUND(CM83*($N$83/$M$83),0)</f>
        <v>0</v>
      </c>
      <c r="CO83" s="33"/>
      <c r="CP83" s="24"/>
      <c r="CQ83" s="34">
        <f>ROUND(CM83*$H$83,2)</f>
        <v>214560.83</v>
      </c>
      <c r="CR83" s="55"/>
      <c r="CS83" s="55"/>
      <c r="CT83" s="58">
        <f t="shared" si="1136"/>
        <v>2</v>
      </c>
      <c r="CU83" s="58">
        <f t="shared" si="1137"/>
        <v>0</v>
      </c>
      <c r="CV83" s="58"/>
      <c r="CW83" s="54"/>
      <c r="CX83" s="55">
        <f t="shared" si="1138"/>
        <v>429121.66</v>
      </c>
      <c r="CY83" s="55"/>
      <c r="CZ83" s="55"/>
      <c r="DA83" s="33">
        <f>ROUND($I$83/12,0)</f>
        <v>1</v>
      </c>
      <c r="DB83" s="33">
        <f>ROUND(DA83*($J$83/$I$83),0)</f>
        <v>0</v>
      </c>
      <c r="DC83" s="33"/>
      <c r="DD83" s="24"/>
      <c r="DE83" s="34">
        <f>ROUND(DA83*$H$83,2)</f>
        <v>214560.83</v>
      </c>
      <c r="DF83" s="34"/>
      <c r="DG83" s="34"/>
      <c r="DH83" s="33">
        <f>ROUND($M$83/12,0)</f>
        <v>1</v>
      </c>
      <c r="DI83" s="33">
        <f>ROUND(DH83*($N$83/$M$83),0)</f>
        <v>0</v>
      </c>
      <c r="DJ83" s="33"/>
      <c r="DK83" s="24"/>
      <c r="DL83" s="34">
        <f>ROUND(DH83*$H$83,2)</f>
        <v>214560.83</v>
      </c>
      <c r="DM83" s="55"/>
      <c r="DN83" s="55"/>
      <c r="DO83" s="58">
        <f t="shared" si="1139"/>
        <v>2</v>
      </c>
      <c r="DP83" s="58">
        <f t="shared" si="1140"/>
        <v>0</v>
      </c>
      <c r="DQ83" s="58"/>
      <c r="DR83" s="54"/>
      <c r="DS83" s="55">
        <f t="shared" si="1141"/>
        <v>429121.66</v>
      </c>
      <c r="DT83" s="55"/>
      <c r="DU83" s="55"/>
      <c r="DV83" s="33">
        <f>ROUND($I$83/12,0)</f>
        <v>1</v>
      </c>
      <c r="DW83" s="33">
        <f>ROUND(DV83*($J$83/$I$83),0)</f>
        <v>0</v>
      </c>
      <c r="DX83" s="33"/>
      <c r="DY83" s="24"/>
      <c r="DZ83" s="34">
        <f>ROUND(DV83*$H$83,2)</f>
        <v>214560.83</v>
      </c>
      <c r="EA83" s="34"/>
      <c r="EB83" s="34"/>
      <c r="EC83" s="33">
        <f>ROUND($M$83/12,0)</f>
        <v>1</v>
      </c>
      <c r="ED83" s="33">
        <f>ROUND(EC83*($N$83/$M$83),0)</f>
        <v>0</v>
      </c>
      <c r="EE83" s="33"/>
      <c r="EF83" s="24"/>
      <c r="EG83" s="34">
        <f>ROUND(EC83*$H$83,2)</f>
        <v>214560.83</v>
      </c>
      <c r="EH83" s="55"/>
      <c r="EI83" s="55"/>
      <c r="EJ83" s="58">
        <f t="shared" si="1142"/>
        <v>2</v>
      </c>
      <c r="EK83" s="58">
        <f t="shared" si="1143"/>
        <v>0</v>
      </c>
      <c r="EL83" s="58"/>
      <c r="EM83" s="54"/>
      <c r="EN83" s="55">
        <f t="shared" si="1144"/>
        <v>429121.66</v>
      </c>
      <c r="EO83" s="55"/>
      <c r="EP83" s="55"/>
      <c r="EQ83" s="33">
        <f>ROUND($I$83/12,0)</f>
        <v>1</v>
      </c>
      <c r="ER83" s="33">
        <f>ROUND(EQ83*($J$83/$I$83),0)</f>
        <v>0</v>
      </c>
      <c r="ES83" s="33"/>
      <c r="ET83" s="24"/>
      <c r="EU83" s="34">
        <f>ROUND(EQ83*$H$83,2)</f>
        <v>214560.83</v>
      </c>
      <c r="EV83" s="34"/>
      <c r="EW83" s="34"/>
      <c r="EX83" s="33">
        <f>ROUND($M$83/12,0)</f>
        <v>1</v>
      </c>
      <c r="EY83" s="33">
        <f>ROUND(EX83*($N$83/$M$83),0)</f>
        <v>0</v>
      </c>
      <c r="EZ83" s="33"/>
      <c r="FA83" s="24"/>
      <c r="FB83" s="34">
        <f>ROUND(EX83*$H$83,2)</f>
        <v>214560.83</v>
      </c>
      <c r="FC83" s="55"/>
      <c r="FD83" s="55"/>
      <c r="FE83" s="58">
        <f t="shared" si="1145"/>
        <v>2</v>
      </c>
      <c r="FF83" s="58">
        <f t="shared" si="1146"/>
        <v>0</v>
      </c>
      <c r="FG83" s="58"/>
      <c r="FH83" s="54"/>
      <c r="FI83" s="55">
        <f t="shared" si="1147"/>
        <v>429121.66</v>
      </c>
      <c r="FJ83" s="55"/>
      <c r="FK83" s="55"/>
      <c r="FL83" s="33">
        <f>ROUND($I$83/12,0)</f>
        <v>1</v>
      </c>
      <c r="FM83" s="33">
        <f>ROUND(FL83*($J$83/$I$83),0)</f>
        <v>0</v>
      </c>
      <c r="FN83" s="33"/>
      <c r="FO83" s="24"/>
      <c r="FP83" s="34">
        <f>ROUND(FL83*$H$83,2)</f>
        <v>214560.83</v>
      </c>
      <c r="FQ83" s="34"/>
      <c r="FR83" s="34"/>
      <c r="FS83" s="33">
        <f>ROUND($M$83/12,0)</f>
        <v>1</v>
      </c>
      <c r="FT83" s="33">
        <f>ROUND(FS83*($N$83/$M$83),0)</f>
        <v>0</v>
      </c>
      <c r="FU83" s="33"/>
      <c r="FV83" s="24"/>
      <c r="FW83" s="34">
        <f>ROUND(FS83*$H$83,2)</f>
        <v>214560.83</v>
      </c>
      <c r="FX83" s="55"/>
      <c r="FY83" s="55"/>
      <c r="FZ83" s="58">
        <f t="shared" si="1148"/>
        <v>2</v>
      </c>
      <c r="GA83" s="58">
        <f t="shared" si="1149"/>
        <v>0</v>
      </c>
      <c r="GB83" s="58"/>
      <c r="GC83" s="54"/>
      <c r="GD83" s="55">
        <f t="shared" si="1150"/>
        <v>429121.66</v>
      </c>
      <c r="GE83" s="55"/>
      <c r="GF83" s="55"/>
      <c r="GG83" s="33">
        <f>ROUND($I$83/12,0)</f>
        <v>1</v>
      </c>
      <c r="GH83" s="33">
        <f>ROUND(GG83*($J$83/$I$83),0)</f>
        <v>0</v>
      </c>
      <c r="GI83" s="33"/>
      <c r="GJ83" s="24"/>
      <c r="GK83" s="34">
        <f>ROUND(GG83*$H$83,2)</f>
        <v>214560.83</v>
      </c>
      <c r="GL83" s="34"/>
      <c r="GM83" s="34"/>
      <c r="GN83" s="33">
        <f>ROUND($M$83/12,0)</f>
        <v>1</v>
      </c>
      <c r="GO83" s="33">
        <f>ROUND(GN83*($N$83/$M$83),0)</f>
        <v>0</v>
      </c>
      <c r="GP83" s="33"/>
      <c r="GQ83" s="24"/>
      <c r="GR83" s="34">
        <f>ROUND(GN83*$H$83,2)</f>
        <v>214560.83</v>
      </c>
      <c r="GS83" s="55"/>
      <c r="GT83" s="55"/>
      <c r="GU83" s="58">
        <f t="shared" si="1151"/>
        <v>2</v>
      </c>
      <c r="GV83" s="58">
        <f t="shared" si="1152"/>
        <v>0</v>
      </c>
      <c r="GW83" s="58"/>
      <c r="GX83" s="54"/>
      <c r="GY83" s="55">
        <f t="shared" si="1153"/>
        <v>429121.66</v>
      </c>
      <c r="GZ83" s="55"/>
      <c r="HA83" s="55"/>
      <c r="HB83" s="33">
        <f>ROUND($I$83/12,0)</f>
        <v>1</v>
      </c>
      <c r="HC83" s="33">
        <f>ROUND(HB83*($J$83/$I$83),0)</f>
        <v>0</v>
      </c>
      <c r="HD83" s="33"/>
      <c r="HE83" s="24"/>
      <c r="HF83" s="34">
        <f>ROUND(HB83*$H$83,2)</f>
        <v>214560.83</v>
      </c>
      <c r="HG83" s="34"/>
      <c r="HH83" s="34"/>
      <c r="HI83" s="33">
        <f>ROUND($M$83/12,0)</f>
        <v>1</v>
      </c>
      <c r="HJ83" s="33">
        <f>ROUND(HI83*($N$83/$M$83),0)</f>
        <v>0</v>
      </c>
      <c r="HK83" s="33"/>
      <c r="HL83" s="24"/>
      <c r="HM83" s="34">
        <f>ROUND(HI83*$H$83,2)</f>
        <v>214560.83</v>
      </c>
      <c r="HN83" s="55"/>
      <c r="HO83" s="55"/>
      <c r="HP83" s="58">
        <f t="shared" si="1154"/>
        <v>2</v>
      </c>
      <c r="HQ83" s="58">
        <f t="shared" si="1155"/>
        <v>0</v>
      </c>
      <c r="HR83" s="58"/>
      <c r="HS83" s="54"/>
      <c r="HT83" s="55">
        <f t="shared" si="1156"/>
        <v>429121.66</v>
      </c>
      <c r="HU83" s="55"/>
      <c r="HV83" s="55"/>
      <c r="HW83" s="33"/>
      <c r="HX83" s="33">
        <f>ROUND(HW83*($J$83/$I$83),0)</f>
        <v>0</v>
      </c>
      <c r="HY83" s="33"/>
      <c r="HZ83" s="24"/>
      <c r="IA83" s="34">
        <f>ROUND(HW83*$H$83,2)</f>
        <v>0</v>
      </c>
      <c r="IB83" s="34"/>
      <c r="IC83" s="34"/>
      <c r="ID83" s="33"/>
      <c r="IE83" s="33">
        <f>ROUND(ID83*($N$83/$M$83),0)</f>
        <v>0</v>
      </c>
      <c r="IF83" s="33"/>
      <c r="IG83" s="24"/>
      <c r="IH83" s="34">
        <f>ROUND(ID83*$H$83,2)</f>
        <v>0</v>
      </c>
      <c r="II83" s="55"/>
      <c r="IJ83" s="55"/>
      <c r="IK83" s="58">
        <f t="shared" si="1157"/>
        <v>0</v>
      </c>
      <c r="IL83" s="58">
        <f t="shared" si="1158"/>
        <v>0</v>
      </c>
      <c r="IM83" s="58"/>
      <c r="IN83" s="54"/>
      <c r="IO83" s="55">
        <f t="shared" si="1159"/>
        <v>0</v>
      </c>
      <c r="IP83" s="55"/>
      <c r="IQ83" s="55"/>
      <c r="IR83" s="33"/>
      <c r="IS83" s="33">
        <f>ROUND(IR83*($J$83/$I$83),0)</f>
        <v>0</v>
      </c>
      <c r="IT83" s="33"/>
      <c r="IU83" s="24"/>
      <c r="IV83" s="34">
        <f>ROUND(IR83*$H$83,2)</f>
        <v>0</v>
      </c>
      <c r="IW83" s="34"/>
      <c r="IX83" s="34"/>
      <c r="IY83" s="33"/>
      <c r="IZ83" s="33">
        <f>ROUND(IY83*($N$83/$M$83),0)</f>
        <v>0</v>
      </c>
      <c r="JA83" s="33"/>
      <c r="JB83" s="24"/>
      <c r="JC83" s="34">
        <f>ROUND(IY83*$H$83,2)</f>
        <v>0</v>
      </c>
      <c r="JD83" s="58">
        <f t="shared" si="1160"/>
        <v>0</v>
      </c>
      <c r="JE83" s="58">
        <f t="shared" si="1161"/>
        <v>0</v>
      </c>
      <c r="JF83" s="58"/>
      <c r="JG83" s="54"/>
      <c r="JH83" s="55">
        <f t="shared" si="1162"/>
        <v>0</v>
      </c>
      <c r="JI83" s="33">
        <f>U83+AP83+BK83+CF83+DA83+DV83+EQ83+FL83+GG83+HB83+HW83+IR83</f>
        <v>10</v>
      </c>
      <c r="JJ83" s="33">
        <f>V83+AQ83+BL83+CG83+DB83+DW83+ER83+FM83+GH83+HC83+HX83+IS83</f>
        <v>0</v>
      </c>
      <c r="JK83" s="33"/>
      <c r="JL83" s="34">
        <f>Y83+AT83+BO83+CJ83+DE83+DZ83+EU83+FP83+GK83+HF83+IA83+IV83</f>
        <v>2145608.3000000003</v>
      </c>
      <c r="JM83" s="33">
        <f t="shared" si="1163"/>
        <v>10</v>
      </c>
      <c r="JN83" s="33">
        <f t="shared" si="1164"/>
        <v>0</v>
      </c>
      <c r="JO83" s="33"/>
      <c r="JP83" s="34">
        <f t="shared" si="1165"/>
        <v>2145608.3000000003</v>
      </c>
      <c r="JQ83" s="58">
        <f t="shared" si="1166"/>
        <v>20</v>
      </c>
      <c r="JR83" s="58">
        <f t="shared" si="1167"/>
        <v>0</v>
      </c>
      <c r="JS83" s="54"/>
      <c r="JT83" s="55">
        <f t="shared" si="1168"/>
        <v>4291216.6000000006</v>
      </c>
      <c r="JV83" s="73">
        <f t="shared" si="931"/>
        <v>0</v>
      </c>
      <c r="JW83" s="73">
        <f t="shared" si="932"/>
        <v>0</v>
      </c>
      <c r="JX83" s="73">
        <f t="shared" si="933"/>
        <v>0</v>
      </c>
      <c r="JY83" s="80">
        <f t="shared" si="934"/>
        <v>0</v>
      </c>
      <c r="JZ83" s="73">
        <f t="shared" si="935"/>
        <v>0</v>
      </c>
      <c r="KA83" s="73">
        <f t="shared" si="936"/>
        <v>0</v>
      </c>
      <c r="KB83" s="73">
        <f t="shared" si="937"/>
        <v>0</v>
      </c>
      <c r="KC83" s="73">
        <f t="shared" si="938"/>
        <v>0</v>
      </c>
      <c r="KD83" s="73">
        <f t="shared" si="939"/>
        <v>0</v>
      </c>
      <c r="KE83" s="73">
        <f t="shared" si="940"/>
        <v>0</v>
      </c>
      <c r="KF83" s="73">
        <f t="shared" si="941"/>
        <v>0</v>
      </c>
      <c r="KG83" s="73">
        <f t="shared" si="942"/>
        <v>0</v>
      </c>
    </row>
    <row r="84" spans="1:293" s="22" customFormat="1" ht="20.25" hidden="1" customHeight="1">
      <c r="A84" s="25">
        <v>110060</v>
      </c>
      <c r="B84" s="25" t="s">
        <v>50</v>
      </c>
      <c r="C84" s="25"/>
      <c r="D84" s="25"/>
      <c r="E84" s="37" t="s">
        <v>127</v>
      </c>
      <c r="F84" s="47"/>
      <c r="G84" s="53"/>
      <c r="H84" s="37"/>
      <c r="I84" s="89">
        <f>SUM(I85:I90)</f>
        <v>48</v>
      </c>
      <c r="J84" s="89">
        <f>SUM(J85:J90)</f>
        <v>0</v>
      </c>
      <c r="K84" s="90"/>
      <c r="L84" s="91">
        <f>SUM(L85:L90)</f>
        <v>8940329.4400000013</v>
      </c>
      <c r="M84" s="89">
        <f>SUM(M85:M90)</f>
        <v>70</v>
      </c>
      <c r="N84" s="36">
        <f>SUM(N85:N90)</f>
        <v>0</v>
      </c>
      <c r="O84" s="25"/>
      <c r="P84" s="37">
        <f>SUM(P85:P90)</f>
        <v>12938999.5</v>
      </c>
      <c r="Q84" s="36">
        <f>SUM(Q85:Q90)</f>
        <v>118</v>
      </c>
      <c r="R84" s="36">
        <f>SUM(R85:R90)</f>
        <v>0</v>
      </c>
      <c r="S84" s="25"/>
      <c r="T84" s="37">
        <f>SUM(T85:T90)</f>
        <v>21879328.940000001</v>
      </c>
      <c r="U84" s="36">
        <f>SUM(U85:U90)</f>
        <v>7</v>
      </c>
      <c r="V84" s="36">
        <f>SUM(V85:V90)</f>
        <v>0</v>
      </c>
      <c r="W84" s="36"/>
      <c r="X84" s="25"/>
      <c r="Y84" s="37">
        <f>SUM(Y85:Y90)</f>
        <v>1326293.7100000002</v>
      </c>
      <c r="Z84" s="37"/>
      <c r="AA84" s="37"/>
      <c r="AB84" s="36">
        <f>SUM(AB85:AB90)</f>
        <v>8</v>
      </c>
      <c r="AC84" s="36">
        <f>SUM(AC85:AC90)</f>
        <v>0</v>
      </c>
      <c r="AD84" s="36"/>
      <c r="AE84" s="25"/>
      <c r="AF84" s="37">
        <f>SUM(AF85:AF90)</f>
        <v>1508051.4400000002</v>
      </c>
      <c r="AG84" s="37"/>
      <c r="AH84" s="37"/>
      <c r="AI84" s="36">
        <f>SUM(AI85:AI90)</f>
        <v>15</v>
      </c>
      <c r="AJ84" s="36">
        <f>SUM(AJ85:AJ90)</f>
        <v>0</v>
      </c>
      <c r="AK84" s="36"/>
      <c r="AL84" s="25"/>
      <c r="AM84" s="37">
        <f>SUM(AM85:AM90)</f>
        <v>2834345.1500000004</v>
      </c>
      <c r="AN84" s="37"/>
      <c r="AO84" s="37"/>
      <c r="AP84" s="36">
        <f>SUM(AP85:AP90)</f>
        <v>8</v>
      </c>
      <c r="AQ84" s="36">
        <f>SUM(AQ85:AQ90)</f>
        <v>0</v>
      </c>
      <c r="AR84" s="36"/>
      <c r="AS84" s="25"/>
      <c r="AT84" s="37">
        <f>SUM(AT85:AT90)</f>
        <v>1508051.4400000002</v>
      </c>
      <c r="AU84" s="37"/>
      <c r="AV84" s="37"/>
      <c r="AW84" s="36">
        <f>SUM(AW85:AW90)</f>
        <v>8</v>
      </c>
      <c r="AX84" s="36">
        <f>SUM(AX85:AX90)</f>
        <v>0</v>
      </c>
      <c r="AY84" s="36"/>
      <c r="AZ84" s="25"/>
      <c r="BA84" s="37">
        <f>SUM(BA85:BA90)</f>
        <v>1508051.4400000002</v>
      </c>
      <c r="BB84" s="37"/>
      <c r="BC84" s="37"/>
      <c r="BD84" s="36">
        <f>SUM(BD85:BD90)</f>
        <v>16</v>
      </c>
      <c r="BE84" s="36">
        <f>SUM(BE85:BE90)</f>
        <v>0</v>
      </c>
      <c r="BF84" s="36"/>
      <c r="BG84" s="25"/>
      <c r="BH84" s="37">
        <f>SUM(BH85:BH90)</f>
        <v>3016102.8800000004</v>
      </c>
      <c r="BI84" s="37"/>
      <c r="BJ84" s="37"/>
      <c r="BK84" s="36">
        <f>SUM(BK85:BK90)</f>
        <v>6</v>
      </c>
      <c r="BL84" s="36">
        <f>SUM(BL85:BL90)</f>
        <v>0</v>
      </c>
      <c r="BM84" s="36"/>
      <c r="BN84" s="25"/>
      <c r="BO84" s="37">
        <f>SUM(BO85:BO90)</f>
        <v>1144535.98</v>
      </c>
      <c r="BP84" s="37"/>
      <c r="BQ84" s="37"/>
      <c r="BR84" s="36">
        <f>SUM(BR85:BR90)</f>
        <v>8</v>
      </c>
      <c r="BS84" s="36">
        <f>SUM(BS85:BS90)</f>
        <v>0</v>
      </c>
      <c r="BT84" s="36"/>
      <c r="BU84" s="25"/>
      <c r="BV84" s="37">
        <f>SUM(BV85:BV90)</f>
        <v>1508051.4400000002</v>
      </c>
      <c r="BW84" s="37"/>
      <c r="BX84" s="37"/>
      <c r="BY84" s="36">
        <f>SUM(BY85:BY90)</f>
        <v>14</v>
      </c>
      <c r="BZ84" s="36">
        <f>SUM(BZ85:BZ90)</f>
        <v>0</v>
      </c>
      <c r="CA84" s="36"/>
      <c r="CB84" s="25"/>
      <c r="CC84" s="37">
        <f>SUM(CC85:CC90)</f>
        <v>2652587.4200000004</v>
      </c>
      <c r="CD84" s="37"/>
      <c r="CE84" s="37"/>
      <c r="CF84" s="36">
        <f>SUM(CF85:CF90)</f>
        <v>6</v>
      </c>
      <c r="CG84" s="36">
        <f>SUM(CG85:CG90)</f>
        <v>0</v>
      </c>
      <c r="CH84" s="36"/>
      <c r="CI84" s="25"/>
      <c r="CJ84" s="37">
        <f>SUM(CJ85:CJ90)</f>
        <v>1144535.98</v>
      </c>
      <c r="CK84" s="37"/>
      <c r="CL84" s="37"/>
      <c r="CM84" s="36">
        <f>SUM(CM85:CM90)</f>
        <v>8</v>
      </c>
      <c r="CN84" s="36">
        <f>SUM(CN85:CN90)</f>
        <v>0</v>
      </c>
      <c r="CO84" s="36"/>
      <c r="CP84" s="25"/>
      <c r="CQ84" s="37">
        <f>SUM(CQ85:CQ90)</f>
        <v>1508051.4400000002</v>
      </c>
      <c r="CR84" s="37"/>
      <c r="CS84" s="37"/>
      <c r="CT84" s="36">
        <f>SUM(CT85:CT90)</f>
        <v>14</v>
      </c>
      <c r="CU84" s="36">
        <f>SUM(CU85:CU90)</f>
        <v>0</v>
      </c>
      <c r="CV84" s="36"/>
      <c r="CW84" s="25"/>
      <c r="CX84" s="37">
        <f>SUM(CX85:CX90)</f>
        <v>2652587.4200000004</v>
      </c>
      <c r="CY84" s="37"/>
      <c r="CZ84" s="37"/>
      <c r="DA84" s="36">
        <f>SUM(DA85:DA90)</f>
        <v>5</v>
      </c>
      <c r="DB84" s="36">
        <f>SUM(DB85:DB90)</f>
        <v>0</v>
      </c>
      <c r="DC84" s="36"/>
      <c r="DD84" s="25"/>
      <c r="DE84" s="37">
        <f>SUM(DE85:DE90)</f>
        <v>908788.65</v>
      </c>
      <c r="DF84" s="37"/>
      <c r="DG84" s="37"/>
      <c r="DH84" s="36">
        <f>SUM(DH85:DH90)</f>
        <v>7</v>
      </c>
      <c r="DI84" s="36">
        <f>SUM(DI85:DI90)</f>
        <v>0</v>
      </c>
      <c r="DJ84" s="36"/>
      <c r="DK84" s="25"/>
      <c r="DL84" s="37">
        <f>SUM(DL85:DL90)</f>
        <v>1272304.1100000001</v>
      </c>
      <c r="DM84" s="37"/>
      <c r="DN84" s="37"/>
      <c r="DO84" s="36">
        <f>SUM(DO85:DO90)</f>
        <v>12</v>
      </c>
      <c r="DP84" s="36">
        <f>SUM(DP85:DP90)</f>
        <v>0</v>
      </c>
      <c r="DQ84" s="36"/>
      <c r="DR84" s="25"/>
      <c r="DS84" s="37">
        <f>SUM(DS85:DS90)</f>
        <v>2181092.7600000002</v>
      </c>
      <c r="DT84" s="37"/>
      <c r="DU84" s="37"/>
      <c r="DV84" s="36">
        <f>SUM(DV85:DV90)</f>
        <v>3</v>
      </c>
      <c r="DW84" s="36">
        <f>SUM(DW85:DW90)</f>
        <v>0</v>
      </c>
      <c r="DX84" s="36"/>
      <c r="DY84" s="25"/>
      <c r="DZ84" s="37">
        <f>SUM(DZ85:DZ90)</f>
        <v>545273.19000000006</v>
      </c>
      <c r="EA84" s="37"/>
      <c r="EB84" s="37"/>
      <c r="EC84" s="36">
        <f>SUM(EC85:EC90)</f>
        <v>6</v>
      </c>
      <c r="ED84" s="36">
        <f>SUM(ED85:ED90)</f>
        <v>0</v>
      </c>
      <c r="EE84" s="36"/>
      <c r="EF84" s="25"/>
      <c r="EG84" s="37">
        <f>SUM(EG85:EG90)</f>
        <v>1090546.3800000001</v>
      </c>
      <c r="EH84" s="37"/>
      <c r="EI84" s="37"/>
      <c r="EJ84" s="36">
        <f>SUM(EJ85:EJ90)</f>
        <v>9</v>
      </c>
      <c r="EK84" s="36">
        <f>SUM(EK85:EK90)</f>
        <v>0</v>
      </c>
      <c r="EL84" s="36"/>
      <c r="EM84" s="25"/>
      <c r="EN84" s="37">
        <f>SUM(EN85:EN90)</f>
        <v>1635819.5700000003</v>
      </c>
      <c r="EO84" s="37"/>
      <c r="EP84" s="37"/>
      <c r="EQ84" s="36">
        <f>SUM(EQ85:EQ90)</f>
        <v>3</v>
      </c>
      <c r="ER84" s="36">
        <f>SUM(ER85:ER90)</f>
        <v>0</v>
      </c>
      <c r="ES84" s="36"/>
      <c r="ET84" s="25"/>
      <c r="EU84" s="37">
        <f>SUM(EU85:EU90)</f>
        <v>545273.19000000006</v>
      </c>
      <c r="EV84" s="37"/>
      <c r="EW84" s="37"/>
      <c r="EX84" s="36">
        <f>SUM(EX85:EX90)</f>
        <v>6</v>
      </c>
      <c r="EY84" s="36">
        <f>SUM(EY85:EY90)</f>
        <v>0</v>
      </c>
      <c r="EZ84" s="36"/>
      <c r="FA84" s="25"/>
      <c r="FB84" s="37">
        <f>SUM(FB85:FB90)</f>
        <v>1090546.3800000001</v>
      </c>
      <c r="FC84" s="37"/>
      <c r="FD84" s="37"/>
      <c r="FE84" s="36">
        <f>SUM(FE85:FE90)</f>
        <v>9</v>
      </c>
      <c r="FF84" s="36">
        <f>SUM(FF85:FF90)</f>
        <v>0</v>
      </c>
      <c r="FG84" s="36"/>
      <c r="FH84" s="25"/>
      <c r="FI84" s="37">
        <f>SUM(FI85:FI90)</f>
        <v>1635819.5700000003</v>
      </c>
      <c r="FJ84" s="37"/>
      <c r="FK84" s="37"/>
      <c r="FL84" s="36">
        <f>SUM(FL85:FL90)</f>
        <v>2</v>
      </c>
      <c r="FM84" s="36">
        <f>SUM(FM85:FM90)</f>
        <v>0</v>
      </c>
      <c r="FN84" s="36"/>
      <c r="FO84" s="25"/>
      <c r="FP84" s="37">
        <f>SUM(FP85:FP90)</f>
        <v>363515.46</v>
      </c>
      <c r="FQ84" s="37"/>
      <c r="FR84" s="37"/>
      <c r="FS84" s="36">
        <f>SUM(FS85:FS90)</f>
        <v>5</v>
      </c>
      <c r="FT84" s="36">
        <f>SUM(FT85:FT90)</f>
        <v>0</v>
      </c>
      <c r="FU84" s="36"/>
      <c r="FV84" s="25"/>
      <c r="FW84" s="37">
        <f>SUM(FW85:FW90)</f>
        <v>908788.65</v>
      </c>
      <c r="FX84" s="37"/>
      <c r="FY84" s="37"/>
      <c r="FZ84" s="36">
        <f>SUM(FZ85:FZ90)</f>
        <v>7</v>
      </c>
      <c r="GA84" s="36">
        <f>SUM(GA85:GA90)</f>
        <v>0</v>
      </c>
      <c r="GB84" s="36"/>
      <c r="GC84" s="25"/>
      <c r="GD84" s="37">
        <f>SUM(GD85:GD90)</f>
        <v>1272304.1100000001</v>
      </c>
      <c r="GE84" s="37"/>
      <c r="GF84" s="37"/>
      <c r="GG84" s="36">
        <f>SUM(GG85:GG90)</f>
        <v>2</v>
      </c>
      <c r="GH84" s="36">
        <f>SUM(GH85:GH90)</f>
        <v>0</v>
      </c>
      <c r="GI84" s="36"/>
      <c r="GJ84" s="25"/>
      <c r="GK84" s="37">
        <f>SUM(GK85:GK90)</f>
        <v>363515.46</v>
      </c>
      <c r="GL84" s="37"/>
      <c r="GM84" s="37"/>
      <c r="GN84" s="36">
        <f>SUM(GN85:GN90)</f>
        <v>4</v>
      </c>
      <c r="GO84" s="36">
        <f>SUM(GO85:GO90)</f>
        <v>0</v>
      </c>
      <c r="GP84" s="36"/>
      <c r="GQ84" s="25"/>
      <c r="GR84" s="37">
        <f>SUM(GR85:GR90)</f>
        <v>727030.92</v>
      </c>
      <c r="GS84" s="37"/>
      <c r="GT84" s="37"/>
      <c r="GU84" s="36">
        <f>SUM(GU85:GU90)</f>
        <v>6</v>
      </c>
      <c r="GV84" s="36">
        <f>SUM(GV85:GV90)</f>
        <v>0</v>
      </c>
      <c r="GW84" s="36"/>
      <c r="GX84" s="25"/>
      <c r="GY84" s="37">
        <f>SUM(GY85:GY90)</f>
        <v>1090546.3800000001</v>
      </c>
      <c r="GZ84" s="37"/>
      <c r="HA84" s="37"/>
      <c r="HB84" s="36">
        <f>SUM(HB85:HB90)</f>
        <v>2</v>
      </c>
      <c r="HC84" s="36">
        <f>SUM(HC85:HC90)</f>
        <v>0</v>
      </c>
      <c r="HD84" s="36"/>
      <c r="HE84" s="25"/>
      <c r="HF84" s="37">
        <f>SUM(HF85:HF90)</f>
        <v>363515.46</v>
      </c>
      <c r="HG84" s="37"/>
      <c r="HH84" s="37"/>
      <c r="HI84" s="36">
        <f>SUM(HI85:HI90)</f>
        <v>4</v>
      </c>
      <c r="HJ84" s="36">
        <f>SUM(HJ85:HJ90)</f>
        <v>0</v>
      </c>
      <c r="HK84" s="36"/>
      <c r="HL84" s="25"/>
      <c r="HM84" s="37">
        <f>SUM(HM85:HM90)</f>
        <v>727030.92</v>
      </c>
      <c r="HN84" s="37"/>
      <c r="HO84" s="37"/>
      <c r="HP84" s="36">
        <f>SUM(HP85:HP90)</f>
        <v>6</v>
      </c>
      <c r="HQ84" s="36">
        <f>SUM(HQ85:HQ90)</f>
        <v>0</v>
      </c>
      <c r="HR84" s="36"/>
      <c r="HS84" s="25"/>
      <c r="HT84" s="37">
        <f>SUM(HT85:HT90)</f>
        <v>1090546.3800000001</v>
      </c>
      <c r="HU84" s="37"/>
      <c r="HV84" s="37"/>
      <c r="HW84" s="36">
        <f>SUM(HW85:HW90)</f>
        <v>2</v>
      </c>
      <c r="HX84" s="36">
        <f>SUM(HX85:HX90)</f>
        <v>0</v>
      </c>
      <c r="HY84" s="36"/>
      <c r="HZ84" s="25"/>
      <c r="IA84" s="37">
        <f>SUM(IA85:IA90)</f>
        <v>363515.46</v>
      </c>
      <c r="IB84" s="37"/>
      <c r="IC84" s="37"/>
      <c r="ID84" s="36">
        <f>SUM(ID85:ID90)</f>
        <v>4</v>
      </c>
      <c r="IE84" s="36">
        <f>SUM(IE85:IE90)</f>
        <v>0</v>
      </c>
      <c r="IF84" s="36"/>
      <c r="IG84" s="25"/>
      <c r="IH84" s="37">
        <f>SUM(IH85:IH90)</f>
        <v>727030.92</v>
      </c>
      <c r="II84" s="37"/>
      <c r="IJ84" s="37"/>
      <c r="IK84" s="36">
        <f>SUM(IK85:IK90)</f>
        <v>6</v>
      </c>
      <c r="IL84" s="36">
        <f>SUM(IL85:IL90)</f>
        <v>0</v>
      </c>
      <c r="IM84" s="36"/>
      <c r="IN84" s="25"/>
      <c r="IO84" s="37">
        <f>SUM(IO85:IO90)</f>
        <v>1090546.3800000001</v>
      </c>
      <c r="IP84" s="37"/>
      <c r="IQ84" s="37"/>
      <c r="IR84" s="36">
        <f>SUM(IR85:IR90)</f>
        <v>2</v>
      </c>
      <c r="IS84" s="36">
        <f>SUM(IS85:IS90)</f>
        <v>0</v>
      </c>
      <c r="IT84" s="36"/>
      <c r="IU84" s="25"/>
      <c r="IV84" s="37">
        <f>SUM(IV85:IV90)</f>
        <v>363515.46</v>
      </c>
      <c r="IW84" s="37"/>
      <c r="IX84" s="37"/>
      <c r="IY84" s="36">
        <f>SUM(IY85:IY90)</f>
        <v>2</v>
      </c>
      <c r="IZ84" s="36">
        <f>SUM(IZ85:IZ90)</f>
        <v>0</v>
      </c>
      <c r="JA84" s="36"/>
      <c r="JB84" s="25"/>
      <c r="JC84" s="37">
        <f>SUM(JC85:JC90)</f>
        <v>363515.46</v>
      </c>
      <c r="JD84" s="36">
        <f>SUM(JD85:JD90)</f>
        <v>4</v>
      </c>
      <c r="JE84" s="36">
        <f>SUM(JE85:JE90)</f>
        <v>0</v>
      </c>
      <c r="JF84" s="36"/>
      <c r="JG84" s="25"/>
      <c r="JH84" s="37">
        <f>SUM(JH85:JH90)</f>
        <v>727030.92</v>
      </c>
      <c r="JI84" s="36">
        <f>SUM(JI85:JI90)</f>
        <v>48</v>
      </c>
      <c r="JJ84" s="36">
        <f>SUM(JJ85:JJ90)</f>
        <v>0</v>
      </c>
      <c r="JK84" s="25"/>
      <c r="JL84" s="37">
        <f>SUM(JL85:JL90)</f>
        <v>8940329.4400000013</v>
      </c>
      <c r="JM84" s="36">
        <f>SUM(JM85:JM90)</f>
        <v>70</v>
      </c>
      <c r="JN84" s="36">
        <f>SUM(JN85:JN90)</f>
        <v>0</v>
      </c>
      <c r="JO84" s="25"/>
      <c r="JP84" s="37">
        <f>SUM(JP85:JP90)</f>
        <v>12938999.500000002</v>
      </c>
      <c r="JQ84" s="36">
        <f>SUM(JQ85:JQ90)</f>
        <v>118</v>
      </c>
      <c r="JR84" s="36">
        <f>SUM(JR85:JR90)</f>
        <v>0</v>
      </c>
      <c r="JS84" s="25"/>
      <c r="JT84" s="37">
        <f>SUM(JT85:JT90)</f>
        <v>21879328.940000001</v>
      </c>
      <c r="JV84" s="73">
        <f t="shared" si="931"/>
        <v>0</v>
      </c>
      <c r="JW84" s="73">
        <f t="shared" si="932"/>
        <v>0</v>
      </c>
      <c r="JX84" s="73">
        <f t="shared" si="933"/>
        <v>0</v>
      </c>
      <c r="JY84" s="80">
        <f t="shared" si="934"/>
        <v>0</v>
      </c>
      <c r="JZ84" s="73">
        <f t="shared" si="935"/>
        <v>0</v>
      </c>
      <c r="KA84" s="73">
        <f t="shared" si="936"/>
        <v>0</v>
      </c>
      <c r="KB84" s="73">
        <f t="shared" si="937"/>
        <v>0</v>
      </c>
      <c r="KC84" s="73">
        <f t="shared" si="938"/>
        <v>0</v>
      </c>
      <c r="KD84" s="73">
        <f t="shared" si="939"/>
        <v>0</v>
      </c>
      <c r="KE84" s="73">
        <f t="shared" si="940"/>
        <v>0</v>
      </c>
      <c r="KF84" s="73">
        <f t="shared" si="941"/>
        <v>0</v>
      </c>
      <c r="KG84" s="73">
        <f t="shared" si="942"/>
        <v>0</v>
      </c>
    </row>
    <row r="85" spans="1:293" ht="20.25" hidden="1" customHeight="1">
      <c r="A85" s="24">
        <v>110060</v>
      </c>
      <c r="B85" s="24" t="s">
        <v>50</v>
      </c>
      <c r="C85" s="24">
        <v>12</v>
      </c>
      <c r="D85" s="24" t="s">
        <v>166</v>
      </c>
      <c r="E85" s="34" t="s">
        <v>127</v>
      </c>
      <c r="F85" s="46" t="s">
        <v>167</v>
      </c>
      <c r="G85" s="52" t="s">
        <v>168</v>
      </c>
      <c r="H85" s="34">
        <v>181757.73</v>
      </c>
      <c r="I85" s="86">
        <v>13</v>
      </c>
      <c r="J85" s="86"/>
      <c r="K85" s="87"/>
      <c r="L85" s="88">
        <f t="shared" ref="L85:L90" si="1169">ROUND(H85*I85,2)</f>
        <v>2362850.4900000002</v>
      </c>
      <c r="M85" s="86">
        <v>7</v>
      </c>
      <c r="N85" s="33"/>
      <c r="O85" s="24"/>
      <c r="P85" s="55">
        <f t="shared" ref="P85:P90" si="1170">ROUND(H85*M85,2)</f>
        <v>1272304.1100000001</v>
      </c>
      <c r="Q85" s="58">
        <f t="shared" ref="Q85:R90" si="1171">I85+M85</f>
        <v>20</v>
      </c>
      <c r="R85" s="58">
        <f t="shared" si="1171"/>
        <v>0</v>
      </c>
      <c r="S85" s="54"/>
      <c r="T85" s="55">
        <f t="shared" ref="T85:T90" si="1172">L85+P85</f>
        <v>3635154.6000000006</v>
      </c>
      <c r="U85" s="33">
        <f>ROUND($I$85/12,0)</f>
        <v>1</v>
      </c>
      <c r="V85" s="33">
        <f>ROUND(U85*($J$85/$I$85),0)</f>
        <v>0</v>
      </c>
      <c r="W85" s="33"/>
      <c r="X85" s="24"/>
      <c r="Y85" s="34">
        <f>ROUND(U85*$H$85,2)</f>
        <v>181757.73</v>
      </c>
      <c r="Z85" s="34"/>
      <c r="AA85" s="34"/>
      <c r="AB85" s="33">
        <v>1</v>
      </c>
      <c r="AC85" s="33">
        <f>ROUND(AB85*($N$85/$M$85),0)</f>
        <v>0</v>
      </c>
      <c r="AD85" s="33"/>
      <c r="AE85" s="24"/>
      <c r="AF85" s="34">
        <f>ROUND(AB85*$H$85,2)</f>
        <v>181757.73</v>
      </c>
      <c r="AG85" s="55"/>
      <c r="AH85" s="55"/>
      <c r="AI85" s="58">
        <f t="shared" ref="AI85:AJ90" si="1173">U85+AB85</f>
        <v>2</v>
      </c>
      <c r="AJ85" s="58">
        <f t="shared" si="1173"/>
        <v>0</v>
      </c>
      <c r="AK85" s="58"/>
      <c r="AL85" s="54"/>
      <c r="AM85" s="55">
        <f t="shared" ref="AM85:AM90" si="1174">Y85+AF85</f>
        <v>363515.46</v>
      </c>
      <c r="AN85" s="55"/>
      <c r="AO85" s="55"/>
      <c r="AP85" s="33">
        <f>ROUND($I$85/12,0)+1</f>
        <v>2</v>
      </c>
      <c r="AQ85" s="33">
        <f>ROUND(AP85*($J$85/$I$85),0)</f>
        <v>0</v>
      </c>
      <c r="AR85" s="33"/>
      <c r="AS85" s="24"/>
      <c r="AT85" s="34">
        <f>ROUND(AP85*$H$85,2)</f>
        <v>363515.46</v>
      </c>
      <c r="AU85" s="34"/>
      <c r="AV85" s="34"/>
      <c r="AW85" s="33">
        <v>1</v>
      </c>
      <c r="AX85" s="33">
        <f>ROUND(AW85*($N$85/$M$85),0)</f>
        <v>0</v>
      </c>
      <c r="AY85" s="33"/>
      <c r="AZ85" s="24"/>
      <c r="BA85" s="34">
        <f>ROUND(AW85*$H$85,2)</f>
        <v>181757.73</v>
      </c>
      <c r="BB85" s="55"/>
      <c r="BC85" s="55"/>
      <c r="BD85" s="58">
        <f t="shared" ref="BD85:BD90" si="1175">AP85+AW85</f>
        <v>3</v>
      </c>
      <c r="BE85" s="58">
        <f t="shared" ref="BE85:BE90" si="1176">AQ85+AX85</f>
        <v>0</v>
      </c>
      <c r="BF85" s="58"/>
      <c r="BG85" s="54"/>
      <c r="BH85" s="55">
        <f t="shared" ref="BH85:BH90" si="1177">AT85+BA85</f>
        <v>545273.19000000006</v>
      </c>
      <c r="BI85" s="55"/>
      <c r="BJ85" s="55"/>
      <c r="BK85" s="33">
        <f>ROUND($I$85/12,0)</f>
        <v>1</v>
      </c>
      <c r="BL85" s="33">
        <f>ROUND(BK85*($J$85/$I$85),0)</f>
        <v>0</v>
      </c>
      <c r="BM85" s="33"/>
      <c r="BN85" s="24"/>
      <c r="BO85" s="34">
        <f>ROUND(BK85*$H$85,2)</f>
        <v>181757.73</v>
      </c>
      <c r="BP85" s="34"/>
      <c r="BQ85" s="34"/>
      <c r="BR85" s="33">
        <v>1</v>
      </c>
      <c r="BS85" s="33">
        <f>ROUND(BR85*($N$85/$M$85),0)</f>
        <v>0</v>
      </c>
      <c r="BT85" s="33"/>
      <c r="BU85" s="24"/>
      <c r="BV85" s="34">
        <f>ROUND(BR85*$H$85,2)</f>
        <v>181757.73</v>
      </c>
      <c r="BW85" s="55"/>
      <c r="BX85" s="55"/>
      <c r="BY85" s="58">
        <f t="shared" ref="BY85:BY90" si="1178">BK85+BR85</f>
        <v>2</v>
      </c>
      <c r="BZ85" s="58">
        <f t="shared" ref="BZ85:BZ90" si="1179">BL85+BS85</f>
        <v>0</v>
      </c>
      <c r="CA85" s="58"/>
      <c r="CB85" s="54"/>
      <c r="CC85" s="55">
        <f t="shared" ref="CC85:CC90" si="1180">BO85+BV85</f>
        <v>363515.46</v>
      </c>
      <c r="CD85" s="55"/>
      <c r="CE85" s="55"/>
      <c r="CF85" s="33">
        <f>ROUND($I$85/12,0)</f>
        <v>1</v>
      </c>
      <c r="CG85" s="33">
        <f>ROUND(CF85*($J$85/$I$85),0)</f>
        <v>0</v>
      </c>
      <c r="CH85" s="33"/>
      <c r="CI85" s="24"/>
      <c r="CJ85" s="34">
        <f>ROUND(CF85*$H$85,2)</f>
        <v>181757.73</v>
      </c>
      <c r="CK85" s="34"/>
      <c r="CL85" s="34"/>
      <c r="CM85" s="33">
        <v>1</v>
      </c>
      <c r="CN85" s="33">
        <f>ROUND(CM85*($N$85/$M$85),0)</f>
        <v>0</v>
      </c>
      <c r="CO85" s="33"/>
      <c r="CP85" s="24"/>
      <c r="CQ85" s="34">
        <f>ROUND(CM85*$H$85,2)</f>
        <v>181757.73</v>
      </c>
      <c r="CR85" s="55"/>
      <c r="CS85" s="55"/>
      <c r="CT85" s="58">
        <f t="shared" ref="CT85:CT90" si="1181">CF85+CM85</f>
        <v>2</v>
      </c>
      <c r="CU85" s="58">
        <f t="shared" ref="CU85:CU90" si="1182">CG85+CN85</f>
        <v>0</v>
      </c>
      <c r="CV85" s="58"/>
      <c r="CW85" s="54"/>
      <c r="CX85" s="55">
        <f t="shared" ref="CX85:CX90" si="1183">CJ85+CQ85</f>
        <v>363515.46</v>
      </c>
      <c r="CY85" s="55"/>
      <c r="CZ85" s="55"/>
      <c r="DA85" s="33">
        <f>ROUND($I$85/12,0)</f>
        <v>1</v>
      </c>
      <c r="DB85" s="33">
        <f>ROUND(DA85*($J$85/$I$85),0)</f>
        <v>0</v>
      </c>
      <c r="DC85" s="33"/>
      <c r="DD85" s="24"/>
      <c r="DE85" s="34">
        <f>ROUND(DA85*$H$85,2)</f>
        <v>181757.73</v>
      </c>
      <c r="DF85" s="34"/>
      <c r="DG85" s="34"/>
      <c r="DH85" s="33">
        <v>1</v>
      </c>
      <c r="DI85" s="33">
        <f>ROUND(DH85*($N$85/$M$85),0)</f>
        <v>0</v>
      </c>
      <c r="DJ85" s="33"/>
      <c r="DK85" s="24"/>
      <c r="DL85" s="34">
        <f>ROUND(DH85*$H$85,2)</f>
        <v>181757.73</v>
      </c>
      <c r="DM85" s="55"/>
      <c r="DN85" s="55"/>
      <c r="DO85" s="58">
        <f t="shared" ref="DO85:DO90" si="1184">DA85+DH85</f>
        <v>2</v>
      </c>
      <c r="DP85" s="58">
        <f t="shared" ref="DP85:DP90" si="1185">DB85+DI85</f>
        <v>0</v>
      </c>
      <c r="DQ85" s="58"/>
      <c r="DR85" s="54"/>
      <c r="DS85" s="55">
        <f t="shared" ref="DS85:DS90" si="1186">DE85+DL85</f>
        <v>363515.46</v>
      </c>
      <c r="DT85" s="55"/>
      <c r="DU85" s="55"/>
      <c r="DV85" s="33">
        <f>ROUND($I$85/12,0)</f>
        <v>1</v>
      </c>
      <c r="DW85" s="33">
        <f>ROUND(DV85*($J$85/$I$85),0)</f>
        <v>0</v>
      </c>
      <c r="DX85" s="33"/>
      <c r="DY85" s="24"/>
      <c r="DZ85" s="34">
        <f>ROUND(DV85*$H$85,2)</f>
        <v>181757.73</v>
      </c>
      <c r="EA85" s="34"/>
      <c r="EB85" s="34"/>
      <c r="EC85" s="33">
        <v>1</v>
      </c>
      <c r="ED85" s="33">
        <f>ROUND(EC85*($N$85/$M$85),0)</f>
        <v>0</v>
      </c>
      <c r="EE85" s="33"/>
      <c r="EF85" s="24"/>
      <c r="EG85" s="34">
        <f>ROUND(EC85*$H$85,2)</f>
        <v>181757.73</v>
      </c>
      <c r="EH85" s="55"/>
      <c r="EI85" s="55"/>
      <c r="EJ85" s="58">
        <f t="shared" ref="EJ85:EJ90" si="1187">DV85+EC85</f>
        <v>2</v>
      </c>
      <c r="EK85" s="58">
        <f t="shared" ref="EK85:EK90" si="1188">DW85+ED85</f>
        <v>0</v>
      </c>
      <c r="EL85" s="58"/>
      <c r="EM85" s="54"/>
      <c r="EN85" s="55">
        <f t="shared" ref="EN85:EN90" si="1189">DZ85+EG85</f>
        <v>363515.46</v>
      </c>
      <c r="EO85" s="55"/>
      <c r="EP85" s="55"/>
      <c r="EQ85" s="33">
        <f>ROUND($I$85/12,0)</f>
        <v>1</v>
      </c>
      <c r="ER85" s="33">
        <f>ROUND(EQ85*($J$85/$I$85),0)</f>
        <v>0</v>
      </c>
      <c r="ES85" s="33"/>
      <c r="ET85" s="24"/>
      <c r="EU85" s="34">
        <f>ROUND(EQ85*$H$85,2)</f>
        <v>181757.73</v>
      </c>
      <c r="EV85" s="34"/>
      <c r="EW85" s="34"/>
      <c r="EX85" s="33">
        <v>1</v>
      </c>
      <c r="EY85" s="33">
        <f>ROUND(EX85*($N$85/$M$85),0)</f>
        <v>0</v>
      </c>
      <c r="EZ85" s="33"/>
      <c r="FA85" s="24"/>
      <c r="FB85" s="34">
        <f>ROUND(EX85*$H$85,2)</f>
        <v>181757.73</v>
      </c>
      <c r="FC85" s="55"/>
      <c r="FD85" s="55"/>
      <c r="FE85" s="58">
        <f t="shared" ref="FE85:FE90" si="1190">EQ85+EX85</f>
        <v>2</v>
      </c>
      <c r="FF85" s="58">
        <f t="shared" ref="FF85:FF90" si="1191">ER85+EY85</f>
        <v>0</v>
      </c>
      <c r="FG85" s="58"/>
      <c r="FH85" s="54"/>
      <c r="FI85" s="55">
        <f t="shared" ref="FI85:FI90" si="1192">EU85+FB85</f>
        <v>363515.46</v>
      </c>
      <c r="FJ85" s="55"/>
      <c r="FK85" s="55"/>
      <c r="FL85" s="33">
        <f>ROUND($I$85/12,0)</f>
        <v>1</v>
      </c>
      <c r="FM85" s="33">
        <f>ROUND(FL85*($J$85/$I$85),0)</f>
        <v>0</v>
      </c>
      <c r="FN85" s="33"/>
      <c r="FO85" s="24"/>
      <c r="FP85" s="34">
        <f>ROUND(FL85*$H$85,2)</f>
        <v>181757.73</v>
      </c>
      <c r="FQ85" s="34"/>
      <c r="FR85" s="34"/>
      <c r="FS85" s="33"/>
      <c r="FT85" s="33">
        <f>ROUND(FS85*($N$85/$M$85),0)</f>
        <v>0</v>
      </c>
      <c r="FU85" s="33"/>
      <c r="FV85" s="24"/>
      <c r="FW85" s="34">
        <f>ROUND(FS85*$H$85,2)</f>
        <v>0</v>
      </c>
      <c r="FX85" s="55"/>
      <c r="FY85" s="55"/>
      <c r="FZ85" s="58">
        <f t="shared" ref="FZ85:FZ90" si="1193">FL85+FS85</f>
        <v>1</v>
      </c>
      <c r="GA85" s="58">
        <f t="shared" ref="GA85:GA90" si="1194">FM85+FT85</f>
        <v>0</v>
      </c>
      <c r="GB85" s="58"/>
      <c r="GC85" s="54"/>
      <c r="GD85" s="55">
        <f t="shared" ref="GD85:GD90" si="1195">FP85+FW85</f>
        <v>181757.73</v>
      </c>
      <c r="GE85" s="55"/>
      <c r="GF85" s="55"/>
      <c r="GG85" s="33">
        <f>ROUND($I$85/12,0)</f>
        <v>1</v>
      </c>
      <c r="GH85" s="33">
        <f>ROUND(GG85*($J$85/$I$85),0)</f>
        <v>0</v>
      </c>
      <c r="GI85" s="33"/>
      <c r="GJ85" s="24"/>
      <c r="GK85" s="34">
        <f>ROUND(GG85*$H$85,2)</f>
        <v>181757.73</v>
      </c>
      <c r="GL85" s="34"/>
      <c r="GM85" s="34"/>
      <c r="GN85" s="33"/>
      <c r="GO85" s="33">
        <f>ROUND(GN85*($N$85/$M$85),0)</f>
        <v>0</v>
      </c>
      <c r="GP85" s="33"/>
      <c r="GQ85" s="24"/>
      <c r="GR85" s="34">
        <f>ROUND(GN85*$H$85,2)</f>
        <v>0</v>
      </c>
      <c r="GS85" s="55"/>
      <c r="GT85" s="55"/>
      <c r="GU85" s="58">
        <f t="shared" ref="GU85:GU90" si="1196">GG85+GN85</f>
        <v>1</v>
      </c>
      <c r="GV85" s="58">
        <f t="shared" ref="GV85:GV90" si="1197">GH85+GO85</f>
        <v>0</v>
      </c>
      <c r="GW85" s="58"/>
      <c r="GX85" s="54"/>
      <c r="GY85" s="55">
        <f t="shared" ref="GY85:GY90" si="1198">GK85+GR85</f>
        <v>181757.73</v>
      </c>
      <c r="GZ85" s="55"/>
      <c r="HA85" s="55"/>
      <c r="HB85" s="33">
        <f>ROUND($I$85/12,0)</f>
        <v>1</v>
      </c>
      <c r="HC85" s="33">
        <f>ROUND(HB85*($J$85/$I$85),0)</f>
        <v>0</v>
      </c>
      <c r="HD85" s="33"/>
      <c r="HE85" s="24"/>
      <c r="HF85" s="34">
        <f>ROUND(HB85*$H$85,2)</f>
        <v>181757.73</v>
      </c>
      <c r="HG85" s="34"/>
      <c r="HH85" s="34"/>
      <c r="HI85" s="33"/>
      <c r="HJ85" s="33">
        <f>ROUND(HI85*($N$85/$M$85),0)</f>
        <v>0</v>
      </c>
      <c r="HK85" s="33"/>
      <c r="HL85" s="24"/>
      <c r="HM85" s="34">
        <f>ROUND(HI85*$H$85,2)</f>
        <v>0</v>
      </c>
      <c r="HN85" s="55"/>
      <c r="HO85" s="55"/>
      <c r="HP85" s="58">
        <f t="shared" ref="HP85:HP90" si="1199">HB85+HI85</f>
        <v>1</v>
      </c>
      <c r="HQ85" s="58">
        <f t="shared" ref="HQ85:HQ90" si="1200">HC85+HJ85</f>
        <v>0</v>
      </c>
      <c r="HR85" s="58"/>
      <c r="HS85" s="54"/>
      <c r="HT85" s="55">
        <f t="shared" ref="HT85:HT90" si="1201">HF85+HM85</f>
        <v>181757.73</v>
      </c>
      <c r="HU85" s="55"/>
      <c r="HV85" s="55"/>
      <c r="HW85" s="33">
        <f>ROUND($I$85/12,0)</f>
        <v>1</v>
      </c>
      <c r="HX85" s="33">
        <f>ROUND(HW85*($J$85/$I$85),0)</f>
        <v>0</v>
      </c>
      <c r="HY85" s="33"/>
      <c r="HZ85" s="24"/>
      <c r="IA85" s="34">
        <f>ROUND(HW85*$H$85,2)</f>
        <v>181757.73</v>
      </c>
      <c r="IB85" s="34"/>
      <c r="IC85" s="34"/>
      <c r="ID85" s="33"/>
      <c r="IE85" s="33">
        <f>ROUND(ID85*($N$85/$M$85),0)</f>
        <v>0</v>
      </c>
      <c r="IF85" s="33"/>
      <c r="IG85" s="24"/>
      <c r="IH85" s="34">
        <f>ROUND(ID85*$H$85,2)</f>
        <v>0</v>
      </c>
      <c r="II85" s="55"/>
      <c r="IJ85" s="55"/>
      <c r="IK85" s="58">
        <f t="shared" ref="IK85:IK90" si="1202">HW85+ID85</f>
        <v>1</v>
      </c>
      <c r="IL85" s="58">
        <f t="shared" ref="IL85:IL90" si="1203">HX85+IE85</f>
        <v>0</v>
      </c>
      <c r="IM85" s="58"/>
      <c r="IN85" s="54"/>
      <c r="IO85" s="55">
        <f t="shared" ref="IO85:IO90" si="1204">IA85+IH85</f>
        <v>181757.73</v>
      </c>
      <c r="IP85" s="55"/>
      <c r="IQ85" s="55"/>
      <c r="IR85" s="33">
        <f>ROUND($I$85/12,0)</f>
        <v>1</v>
      </c>
      <c r="IS85" s="33">
        <f>ROUND(IR85*($J$85/$I$85),0)</f>
        <v>0</v>
      </c>
      <c r="IT85" s="33"/>
      <c r="IU85" s="24"/>
      <c r="IV85" s="34">
        <f>ROUND(IR85*$H$85,2)</f>
        <v>181757.73</v>
      </c>
      <c r="IW85" s="34"/>
      <c r="IX85" s="34"/>
      <c r="IY85" s="33"/>
      <c r="IZ85" s="33">
        <f>ROUND(IY85*($N$85/$M$85),0)</f>
        <v>0</v>
      </c>
      <c r="JA85" s="33"/>
      <c r="JB85" s="24"/>
      <c r="JC85" s="34">
        <f>ROUND(IY85*$H$85,2)</f>
        <v>0</v>
      </c>
      <c r="JD85" s="58">
        <f t="shared" ref="JD85:JD90" si="1205">IR85+IY85</f>
        <v>1</v>
      </c>
      <c r="JE85" s="58">
        <f t="shared" ref="JE85:JE90" si="1206">IS85+IZ85</f>
        <v>0</v>
      </c>
      <c r="JF85" s="58"/>
      <c r="JG85" s="54"/>
      <c r="JH85" s="55">
        <f t="shared" ref="JH85:JH90" si="1207">IV85+JC85</f>
        <v>181757.73</v>
      </c>
      <c r="JI85" s="33">
        <f t="shared" ref="JI85:JJ90" si="1208">U85+AP85+BK85+CF85+DA85+DV85+EQ85+FL85+GG85+HB85+HW85+IR85</f>
        <v>13</v>
      </c>
      <c r="JJ85" s="33">
        <f t="shared" si="1208"/>
        <v>0</v>
      </c>
      <c r="JK85" s="33"/>
      <c r="JL85" s="34">
        <f t="shared" ref="JL85:JL90" si="1209">Y85+AT85+BO85+CJ85+DE85+DZ85+EU85+FP85+GK85+HF85+IA85+IV85</f>
        <v>2362850.4900000002</v>
      </c>
      <c r="JM85" s="33">
        <f t="shared" ref="JM85:JM90" si="1210">AB85+AW85+BR85+CM85+DH85+EC85+EX85+FS85+GN85+HI85+ID85+IY85</f>
        <v>7</v>
      </c>
      <c r="JN85" s="33">
        <f t="shared" ref="JN85:JN90" si="1211">AC85+AX85+BS85+CN85+DI85+ED85+EY85+FT85+GO85+HJ85+IE85+IZ85</f>
        <v>0</v>
      </c>
      <c r="JO85" s="33"/>
      <c r="JP85" s="34">
        <f t="shared" ref="JP85:JP90" si="1212">AF85+BA85+BV85+CQ85+DL85+EG85+FB85+FW85+GR85+HM85+IH85+JC85</f>
        <v>1272304.1100000001</v>
      </c>
      <c r="JQ85" s="58">
        <f t="shared" ref="JQ85:JQ90" si="1213">JI85+JM85</f>
        <v>20</v>
      </c>
      <c r="JR85" s="58">
        <f t="shared" ref="JR85:JR90" si="1214">JJ85+JN85</f>
        <v>0</v>
      </c>
      <c r="JS85" s="54"/>
      <c r="JT85" s="55">
        <f t="shared" ref="JT85:JT90" si="1215">JL85+JP85</f>
        <v>3635154.6000000006</v>
      </c>
      <c r="JV85" s="73">
        <f t="shared" si="931"/>
        <v>0</v>
      </c>
      <c r="JW85" s="73">
        <f t="shared" si="932"/>
        <v>0</v>
      </c>
      <c r="JX85" s="73">
        <f t="shared" si="933"/>
        <v>0</v>
      </c>
      <c r="JY85" s="80">
        <f t="shared" si="934"/>
        <v>0</v>
      </c>
      <c r="JZ85" s="73">
        <f t="shared" si="935"/>
        <v>0</v>
      </c>
      <c r="KA85" s="73">
        <f t="shared" si="936"/>
        <v>0</v>
      </c>
      <c r="KB85" s="73">
        <f t="shared" si="937"/>
        <v>0</v>
      </c>
      <c r="KC85" s="73">
        <f t="shared" si="938"/>
        <v>0</v>
      </c>
      <c r="KD85" s="73">
        <f t="shared" si="939"/>
        <v>0</v>
      </c>
      <c r="KE85" s="73">
        <f t="shared" si="940"/>
        <v>0</v>
      </c>
      <c r="KF85" s="73">
        <f t="shared" si="941"/>
        <v>0</v>
      </c>
      <c r="KG85" s="73">
        <f t="shared" si="942"/>
        <v>0</v>
      </c>
    </row>
    <row r="86" spans="1:293" ht="20.25" hidden="1" customHeight="1">
      <c r="A86" s="24">
        <v>110060</v>
      </c>
      <c r="B86" s="24" t="s">
        <v>50</v>
      </c>
      <c r="C86" s="24">
        <v>12</v>
      </c>
      <c r="D86" s="24" t="s">
        <v>169</v>
      </c>
      <c r="E86" s="34" t="s">
        <v>127</v>
      </c>
      <c r="F86" s="46" t="s">
        <v>170</v>
      </c>
      <c r="G86" s="52" t="s">
        <v>171</v>
      </c>
      <c r="H86" s="34">
        <v>181757.73</v>
      </c>
      <c r="I86" s="86">
        <v>7</v>
      </c>
      <c r="J86" s="86"/>
      <c r="K86" s="87"/>
      <c r="L86" s="88">
        <f t="shared" si="1169"/>
        <v>1272304.1100000001</v>
      </c>
      <c r="M86" s="86">
        <v>22</v>
      </c>
      <c r="N86" s="33"/>
      <c r="O86" s="24"/>
      <c r="P86" s="55">
        <f t="shared" si="1170"/>
        <v>3998670.06</v>
      </c>
      <c r="Q86" s="58">
        <f t="shared" si="1171"/>
        <v>29</v>
      </c>
      <c r="R86" s="58">
        <f t="shared" si="1171"/>
        <v>0</v>
      </c>
      <c r="S86" s="54"/>
      <c r="T86" s="55">
        <f t="shared" si="1172"/>
        <v>5270974.17</v>
      </c>
      <c r="U86" s="33">
        <v>1</v>
      </c>
      <c r="V86" s="33">
        <f>ROUND(U86*($J$86/$I$86),0)</f>
        <v>0</v>
      </c>
      <c r="W86" s="33"/>
      <c r="X86" s="24"/>
      <c r="Y86" s="34">
        <f>ROUND(U86*$H$86,2)</f>
        <v>181757.73</v>
      </c>
      <c r="Z86" s="34"/>
      <c r="AA86" s="34"/>
      <c r="AB86" s="33">
        <f>ROUND($M$86/12,0)</f>
        <v>2</v>
      </c>
      <c r="AC86" s="33">
        <f>ROUND(AB86*($N$86/$M$86),0)</f>
        <v>0</v>
      </c>
      <c r="AD86" s="33"/>
      <c r="AE86" s="24"/>
      <c r="AF86" s="34">
        <f>ROUND(AB86*$H$86,2)</f>
        <v>363515.46</v>
      </c>
      <c r="AG86" s="55"/>
      <c r="AH86" s="55"/>
      <c r="AI86" s="58">
        <f t="shared" si="1173"/>
        <v>3</v>
      </c>
      <c r="AJ86" s="58">
        <f t="shared" si="1173"/>
        <v>0</v>
      </c>
      <c r="AK86" s="58"/>
      <c r="AL86" s="54"/>
      <c r="AM86" s="55">
        <f t="shared" si="1174"/>
        <v>545273.19000000006</v>
      </c>
      <c r="AN86" s="55"/>
      <c r="AO86" s="55"/>
      <c r="AP86" s="33">
        <v>1</v>
      </c>
      <c r="AQ86" s="33">
        <f>ROUND(AP86*($J$86/$I$86),0)</f>
        <v>0</v>
      </c>
      <c r="AR86" s="33"/>
      <c r="AS86" s="24"/>
      <c r="AT86" s="34">
        <f>ROUND(AP86*$H$86,2)</f>
        <v>181757.73</v>
      </c>
      <c r="AU86" s="34"/>
      <c r="AV86" s="34"/>
      <c r="AW86" s="33">
        <f>ROUND($M$86/12,0)</f>
        <v>2</v>
      </c>
      <c r="AX86" s="33">
        <f>ROUND(AW86*($N$86/$M$86),0)</f>
        <v>0</v>
      </c>
      <c r="AY86" s="33"/>
      <c r="AZ86" s="24"/>
      <c r="BA86" s="34">
        <f>ROUND(AW86*$H$86,2)</f>
        <v>363515.46</v>
      </c>
      <c r="BB86" s="55"/>
      <c r="BC86" s="55"/>
      <c r="BD86" s="58">
        <f t="shared" si="1175"/>
        <v>3</v>
      </c>
      <c r="BE86" s="58">
        <f t="shared" si="1176"/>
        <v>0</v>
      </c>
      <c r="BF86" s="58"/>
      <c r="BG86" s="54"/>
      <c r="BH86" s="55">
        <f t="shared" si="1177"/>
        <v>545273.19000000006</v>
      </c>
      <c r="BI86" s="55"/>
      <c r="BJ86" s="55"/>
      <c r="BK86" s="33">
        <v>1</v>
      </c>
      <c r="BL86" s="33">
        <f>ROUND(BK86*($J$86/$I$86),0)</f>
        <v>0</v>
      </c>
      <c r="BM86" s="33"/>
      <c r="BN86" s="24"/>
      <c r="BO86" s="34">
        <f>ROUND(BK86*$H$86,2)</f>
        <v>181757.73</v>
      </c>
      <c r="BP86" s="34"/>
      <c r="BQ86" s="34"/>
      <c r="BR86" s="33">
        <f>ROUND($M$86/12,0)</f>
        <v>2</v>
      </c>
      <c r="BS86" s="33">
        <f>ROUND(BR86*($N$86/$M$86),0)</f>
        <v>0</v>
      </c>
      <c r="BT86" s="33"/>
      <c r="BU86" s="24"/>
      <c r="BV86" s="34">
        <f>ROUND(BR86*$H$86,2)</f>
        <v>363515.46</v>
      </c>
      <c r="BW86" s="55"/>
      <c r="BX86" s="55"/>
      <c r="BY86" s="58">
        <f t="shared" si="1178"/>
        <v>3</v>
      </c>
      <c r="BZ86" s="58">
        <f t="shared" si="1179"/>
        <v>0</v>
      </c>
      <c r="CA86" s="58"/>
      <c r="CB86" s="54"/>
      <c r="CC86" s="55">
        <f t="shared" si="1180"/>
        <v>545273.19000000006</v>
      </c>
      <c r="CD86" s="55"/>
      <c r="CE86" s="55"/>
      <c r="CF86" s="33">
        <v>1</v>
      </c>
      <c r="CG86" s="33">
        <f>ROUND(CF86*($J$86/$I$86),0)</f>
        <v>0</v>
      </c>
      <c r="CH86" s="33"/>
      <c r="CI86" s="24"/>
      <c r="CJ86" s="34">
        <f>ROUND(CF86*$H$86,2)</f>
        <v>181757.73</v>
      </c>
      <c r="CK86" s="34"/>
      <c r="CL86" s="34"/>
      <c r="CM86" s="33">
        <f>ROUND($M$86/12,0)</f>
        <v>2</v>
      </c>
      <c r="CN86" s="33">
        <f>ROUND(CM86*($N$86/$M$86),0)</f>
        <v>0</v>
      </c>
      <c r="CO86" s="33"/>
      <c r="CP86" s="24"/>
      <c r="CQ86" s="34">
        <f>ROUND(CM86*$H$86,2)</f>
        <v>363515.46</v>
      </c>
      <c r="CR86" s="55"/>
      <c r="CS86" s="55"/>
      <c r="CT86" s="58">
        <f t="shared" si="1181"/>
        <v>3</v>
      </c>
      <c r="CU86" s="58">
        <f t="shared" si="1182"/>
        <v>0</v>
      </c>
      <c r="CV86" s="58"/>
      <c r="CW86" s="54"/>
      <c r="CX86" s="55">
        <f t="shared" si="1183"/>
        <v>545273.19000000006</v>
      </c>
      <c r="CY86" s="55"/>
      <c r="CZ86" s="55"/>
      <c r="DA86" s="33">
        <v>1</v>
      </c>
      <c r="DB86" s="33">
        <f>ROUND(DA86*($J$86/$I$86),0)</f>
        <v>0</v>
      </c>
      <c r="DC86" s="33"/>
      <c r="DD86" s="24"/>
      <c r="DE86" s="34">
        <f>ROUND(DA86*$H$86,2)</f>
        <v>181757.73</v>
      </c>
      <c r="DF86" s="34"/>
      <c r="DG86" s="34"/>
      <c r="DH86" s="33">
        <f>ROUND($M$86/12,0)</f>
        <v>2</v>
      </c>
      <c r="DI86" s="33">
        <f>ROUND(DH86*($N$86/$M$86),0)</f>
        <v>0</v>
      </c>
      <c r="DJ86" s="33"/>
      <c r="DK86" s="24"/>
      <c r="DL86" s="34">
        <f>ROUND(DH86*$H$86,2)</f>
        <v>363515.46</v>
      </c>
      <c r="DM86" s="55"/>
      <c r="DN86" s="55"/>
      <c r="DO86" s="58">
        <f t="shared" si="1184"/>
        <v>3</v>
      </c>
      <c r="DP86" s="58">
        <f t="shared" si="1185"/>
        <v>0</v>
      </c>
      <c r="DQ86" s="58"/>
      <c r="DR86" s="54"/>
      <c r="DS86" s="55">
        <f t="shared" si="1186"/>
        <v>545273.19000000006</v>
      </c>
      <c r="DT86" s="55"/>
      <c r="DU86" s="55"/>
      <c r="DV86" s="33">
        <v>1</v>
      </c>
      <c r="DW86" s="33">
        <f>ROUND(DV86*($J$86/$I$86),0)</f>
        <v>0</v>
      </c>
      <c r="DX86" s="33"/>
      <c r="DY86" s="24"/>
      <c r="DZ86" s="34">
        <f>ROUND(DV86*$H$86,2)</f>
        <v>181757.73</v>
      </c>
      <c r="EA86" s="34"/>
      <c r="EB86" s="34"/>
      <c r="EC86" s="33">
        <f>ROUND($M$86/12,0)</f>
        <v>2</v>
      </c>
      <c r="ED86" s="33">
        <f>ROUND(EC86*($N$86/$M$86),0)</f>
        <v>0</v>
      </c>
      <c r="EE86" s="33"/>
      <c r="EF86" s="24"/>
      <c r="EG86" s="34">
        <f>ROUND(EC86*$H$86,2)</f>
        <v>363515.46</v>
      </c>
      <c r="EH86" s="55"/>
      <c r="EI86" s="55"/>
      <c r="EJ86" s="58">
        <f t="shared" si="1187"/>
        <v>3</v>
      </c>
      <c r="EK86" s="58">
        <f t="shared" si="1188"/>
        <v>0</v>
      </c>
      <c r="EL86" s="58"/>
      <c r="EM86" s="54"/>
      <c r="EN86" s="55">
        <f t="shared" si="1189"/>
        <v>545273.19000000006</v>
      </c>
      <c r="EO86" s="55"/>
      <c r="EP86" s="55"/>
      <c r="EQ86" s="33">
        <v>1</v>
      </c>
      <c r="ER86" s="33">
        <f>ROUND(EQ86*($J$86/$I$86),0)</f>
        <v>0</v>
      </c>
      <c r="ES86" s="33"/>
      <c r="ET86" s="24"/>
      <c r="EU86" s="34">
        <f>ROUND(EQ86*$H$86,2)</f>
        <v>181757.73</v>
      </c>
      <c r="EV86" s="34"/>
      <c r="EW86" s="34"/>
      <c r="EX86" s="33">
        <f>ROUND($M$86/12,0)</f>
        <v>2</v>
      </c>
      <c r="EY86" s="33">
        <f>ROUND(EX86*($N$86/$M$86),0)</f>
        <v>0</v>
      </c>
      <c r="EZ86" s="33"/>
      <c r="FA86" s="24"/>
      <c r="FB86" s="34">
        <f>ROUND(EX86*$H$86,2)</f>
        <v>363515.46</v>
      </c>
      <c r="FC86" s="55"/>
      <c r="FD86" s="55"/>
      <c r="FE86" s="58">
        <f t="shared" si="1190"/>
        <v>3</v>
      </c>
      <c r="FF86" s="58">
        <f t="shared" si="1191"/>
        <v>0</v>
      </c>
      <c r="FG86" s="58"/>
      <c r="FH86" s="54"/>
      <c r="FI86" s="55">
        <f t="shared" si="1192"/>
        <v>545273.19000000006</v>
      </c>
      <c r="FJ86" s="55"/>
      <c r="FK86" s="55"/>
      <c r="FL86" s="33"/>
      <c r="FM86" s="33">
        <f>ROUND(FL86*($J$86/$I$86),0)</f>
        <v>0</v>
      </c>
      <c r="FN86" s="33"/>
      <c r="FO86" s="24"/>
      <c r="FP86" s="34">
        <f>ROUND(FL86*$H$86,2)</f>
        <v>0</v>
      </c>
      <c r="FQ86" s="34"/>
      <c r="FR86" s="34"/>
      <c r="FS86" s="33">
        <f>ROUND($M$86/12,0)</f>
        <v>2</v>
      </c>
      <c r="FT86" s="33">
        <f>ROUND(FS86*($N$86/$M$86),0)</f>
        <v>0</v>
      </c>
      <c r="FU86" s="33"/>
      <c r="FV86" s="24"/>
      <c r="FW86" s="34">
        <f>ROUND(FS86*$H$86,2)</f>
        <v>363515.46</v>
      </c>
      <c r="FX86" s="55"/>
      <c r="FY86" s="55"/>
      <c r="FZ86" s="58">
        <f t="shared" si="1193"/>
        <v>2</v>
      </c>
      <c r="GA86" s="58">
        <f t="shared" si="1194"/>
        <v>0</v>
      </c>
      <c r="GB86" s="58"/>
      <c r="GC86" s="54"/>
      <c r="GD86" s="55">
        <f t="shared" si="1195"/>
        <v>363515.46</v>
      </c>
      <c r="GE86" s="55"/>
      <c r="GF86" s="55"/>
      <c r="GG86" s="33"/>
      <c r="GH86" s="33">
        <f>ROUND(GG86*($J$86/$I$86),0)</f>
        <v>0</v>
      </c>
      <c r="GI86" s="33"/>
      <c r="GJ86" s="24"/>
      <c r="GK86" s="34">
        <f>ROUND(GG86*$H$86,2)</f>
        <v>0</v>
      </c>
      <c r="GL86" s="34"/>
      <c r="GM86" s="34"/>
      <c r="GN86" s="33">
        <f>ROUND($M$86/12,0)</f>
        <v>2</v>
      </c>
      <c r="GO86" s="33">
        <f>ROUND(GN86*($N$86/$M$86),0)</f>
        <v>0</v>
      </c>
      <c r="GP86" s="33"/>
      <c r="GQ86" s="24"/>
      <c r="GR86" s="34">
        <f>ROUND(GN86*$H$86,2)</f>
        <v>363515.46</v>
      </c>
      <c r="GS86" s="55"/>
      <c r="GT86" s="55"/>
      <c r="GU86" s="58">
        <f t="shared" si="1196"/>
        <v>2</v>
      </c>
      <c r="GV86" s="58">
        <f t="shared" si="1197"/>
        <v>0</v>
      </c>
      <c r="GW86" s="58"/>
      <c r="GX86" s="54"/>
      <c r="GY86" s="55">
        <f t="shared" si="1198"/>
        <v>363515.46</v>
      </c>
      <c r="GZ86" s="55"/>
      <c r="HA86" s="55"/>
      <c r="HB86" s="33"/>
      <c r="HC86" s="33">
        <f>ROUND(HB86*($J$86/$I$86),0)</f>
        <v>0</v>
      </c>
      <c r="HD86" s="33"/>
      <c r="HE86" s="24"/>
      <c r="HF86" s="34">
        <f>ROUND(HB86*$H$86,2)</f>
        <v>0</v>
      </c>
      <c r="HG86" s="34"/>
      <c r="HH86" s="34"/>
      <c r="HI86" s="33">
        <f>ROUND($M$86/12,0)</f>
        <v>2</v>
      </c>
      <c r="HJ86" s="33">
        <f>ROUND(HI86*($N$86/$M$86),0)</f>
        <v>0</v>
      </c>
      <c r="HK86" s="33"/>
      <c r="HL86" s="24"/>
      <c r="HM86" s="34">
        <f>ROUND(HI86*$H$86,2)</f>
        <v>363515.46</v>
      </c>
      <c r="HN86" s="55"/>
      <c r="HO86" s="55"/>
      <c r="HP86" s="58">
        <f t="shared" si="1199"/>
        <v>2</v>
      </c>
      <c r="HQ86" s="58">
        <f t="shared" si="1200"/>
        <v>0</v>
      </c>
      <c r="HR86" s="58"/>
      <c r="HS86" s="54"/>
      <c r="HT86" s="55">
        <f t="shared" si="1201"/>
        <v>363515.46</v>
      </c>
      <c r="HU86" s="55"/>
      <c r="HV86" s="55"/>
      <c r="HW86" s="33"/>
      <c r="HX86" s="33">
        <f>ROUND(HW86*($J$86/$I$86),0)</f>
        <v>0</v>
      </c>
      <c r="HY86" s="33"/>
      <c r="HZ86" s="24"/>
      <c r="IA86" s="34">
        <f>ROUND(HW86*$H$86,2)</f>
        <v>0</v>
      </c>
      <c r="IB86" s="34"/>
      <c r="IC86" s="34"/>
      <c r="ID86" s="33">
        <f>ROUND($M$86/12,0)</f>
        <v>2</v>
      </c>
      <c r="IE86" s="33">
        <f>ROUND(ID86*($N$86/$M$86),0)</f>
        <v>0</v>
      </c>
      <c r="IF86" s="33"/>
      <c r="IG86" s="24"/>
      <c r="IH86" s="34">
        <f>ROUND(ID86*$H$86,2)</f>
        <v>363515.46</v>
      </c>
      <c r="II86" s="55"/>
      <c r="IJ86" s="55"/>
      <c r="IK86" s="58">
        <f t="shared" si="1202"/>
        <v>2</v>
      </c>
      <c r="IL86" s="58">
        <f t="shared" si="1203"/>
        <v>0</v>
      </c>
      <c r="IM86" s="58"/>
      <c r="IN86" s="54"/>
      <c r="IO86" s="55">
        <f t="shared" si="1204"/>
        <v>363515.46</v>
      </c>
      <c r="IP86" s="55"/>
      <c r="IQ86" s="55"/>
      <c r="IR86" s="33"/>
      <c r="IS86" s="33">
        <f>ROUND(IR86*($J$86/$I$86),0)</f>
        <v>0</v>
      </c>
      <c r="IT86" s="33"/>
      <c r="IU86" s="24"/>
      <c r="IV86" s="34">
        <f>ROUND(IR86*$H$86,2)</f>
        <v>0</v>
      </c>
      <c r="IW86" s="34"/>
      <c r="IX86" s="34"/>
      <c r="IY86" s="33"/>
      <c r="IZ86" s="33">
        <f>ROUND(IY86*($N$86/$M$86),0)</f>
        <v>0</v>
      </c>
      <c r="JA86" s="33"/>
      <c r="JB86" s="24"/>
      <c r="JC86" s="34">
        <f>ROUND(IY86*$H$86,2)</f>
        <v>0</v>
      </c>
      <c r="JD86" s="58">
        <f t="shared" si="1205"/>
        <v>0</v>
      </c>
      <c r="JE86" s="58">
        <f t="shared" si="1206"/>
        <v>0</v>
      </c>
      <c r="JF86" s="58"/>
      <c r="JG86" s="54"/>
      <c r="JH86" s="55">
        <f t="shared" si="1207"/>
        <v>0</v>
      </c>
      <c r="JI86" s="33">
        <f t="shared" si="1208"/>
        <v>7</v>
      </c>
      <c r="JJ86" s="33">
        <f t="shared" si="1208"/>
        <v>0</v>
      </c>
      <c r="JK86" s="33"/>
      <c r="JL86" s="34">
        <f t="shared" si="1209"/>
        <v>1272304.1100000001</v>
      </c>
      <c r="JM86" s="33">
        <f t="shared" si="1210"/>
        <v>22</v>
      </c>
      <c r="JN86" s="33">
        <f t="shared" si="1211"/>
        <v>0</v>
      </c>
      <c r="JO86" s="33"/>
      <c r="JP86" s="34">
        <f t="shared" si="1212"/>
        <v>3998670.06</v>
      </c>
      <c r="JQ86" s="58">
        <f t="shared" si="1213"/>
        <v>29</v>
      </c>
      <c r="JR86" s="58">
        <f t="shared" si="1214"/>
        <v>0</v>
      </c>
      <c r="JS86" s="54"/>
      <c r="JT86" s="55">
        <f t="shared" si="1215"/>
        <v>5270974.17</v>
      </c>
      <c r="JV86" s="73">
        <f t="shared" si="931"/>
        <v>0</v>
      </c>
      <c r="JW86" s="73">
        <f t="shared" si="932"/>
        <v>0</v>
      </c>
      <c r="JX86" s="73">
        <f t="shared" si="933"/>
        <v>0</v>
      </c>
      <c r="JY86" s="80">
        <f t="shared" si="934"/>
        <v>0</v>
      </c>
      <c r="JZ86" s="73">
        <f t="shared" si="935"/>
        <v>0</v>
      </c>
      <c r="KA86" s="73">
        <f t="shared" si="936"/>
        <v>0</v>
      </c>
      <c r="KB86" s="73">
        <f t="shared" si="937"/>
        <v>0</v>
      </c>
      <c r="KC86" s="73">
        <f t="shared" si="938"/>
        <v>0</v>
      </c>
      <c r="KD86" s="73">
        <f t="shared" si="939"/>
        <v>0</v>
      </c>
      <c r="KE86" s="73">
        <f t="shared" si="940"/>
        <v>0</v>
      </c>
      <c r="KF86" s="73">
        <f t="shared" si="941"/>
        <v>0</v>
      </c>
      <c r="KG86" s="73">
        <f t="shared" si="942"/>
        <v>0</v>
      </c>
    </row>
    <row r="87" spans="1:293" ht="20.25" hidden="1" customHeight="1">
      <c r="A87" s="24">
        <v>110060</v>
      </c>
      <c r="B87" s="24" t="s">
        <v>50</v>
      </c>
      <c r="C87" s="24">
        <v>12</v>
      </c>
      <c r="D87" s="24" t="s">
        <v>172</v>
      </c>
      <c r="E87" s="34" t="s">
        <v>127</v>
      </c>
      <c r="F87" s="46" t="s">
        <v>173</v>
      </c>
      <c r="G87" s="52" t="s">
        <v>174</v>
      </c>
      <c r="H87" s="34">
        <v>181757.73</v>
      </c>
      <c r="I87" s="86">
        <v>17</v>
      </c>
      <c r="J87" s="86"/>
      <c r="K87" s="87"/>
      <c r="L87" s="88">
        <f t="shared" si="1169"/>
        <v>3089881.41</v>
      </c>
      <c r="M87" s="86">
        <v>24</v>
      </c>
      <c r="N87" s="33"/>
      <c r="O87" s="24"/>
      <c r="P87" s="55">
        <f t="shared" si="1170"/>
        <v>4362185.5199999996</v>
      </c>
      <c r="Q87" s="58">
        <f t="shared" si="1171"/>
        <v>41</v>
      </c>
      <c r="R87" s="58">
        <f t="shared" si="1171"/>
        <v>0</v>
      </c>
      <c r="S87" s="54"/>
      <c r="T87" s="55">
        <f t="shared" si="1172"/>
        <v>7452066.9299999997</v>
      </c>
      <c r="U87" s="33">
        <f>ROUND($I$87/12,0)+1</f>
        <v>2</v>
      </c>
      <c r="V87" s="33">
        <f>ROUND(U87*($J$87/$I$87),0)</f>
        <v>0</v>
      </c>
      <c r="W87" s="33"/>
      <c r="X87" s="24"/>
      <c r="Y87" s="34">
        <f>ROUND(U87*$H$87,2)</f>
        <v>363515.46</v>
      </c>
      <c r="Z87" s="34"/>
      <c r="AA87" s="34"/>
      <c r="AB87" s="33">
        <f>ROUND($M$87/12,0)</f>
        <v>2</v>
      </c>
      <c r="AC87" s="33">
        <f>ROUND(AB87*($N$87/$M$87),0)</f>
        <v>0</v>
      </c>
      <c r="AD87" s="33"/>
      <c r="AE87" s="24"/>
      <c r="AF87" s="34">
        <f>ROUND(AB87*$H$87,2)</f>
        <v>363515.46</v>
      </c>
      <c r="AG87" s="55"/>
      <c r="AH87" s="55"/>
      <c r="AI87" s="58">
        <f t="shared" si="1173"/>
        <v>4</v>
      </c>
      <c r="AJ87" s="58">
        <f t="shared" si="1173"/>
        <v>0</v>
      </c>
      <c r="AK87" s="58"/>
      <c r="AL87" s="54"/>
      <c r="AM87" s="55">
        <f t="shared" si="1174"/>
        <v>727030.92</v>
      </c>
      <c r="AN87" s="55"/>
      <c r="AO87" s="55"/>
      <c r="AP87" s="33">
        <f>ROUND($I$87/12,0)+1</f>
        <v>2</v>
      </c>
      <c r="AQ87" s="33">
        <f>ROUND(AP87*($J$87/$I$87),0)</f>
        <v>0</v>
      </c>
      <c r="AR87" s="33"/>
      <c r="AS87" s="24"/>
      <c r="AT87" s="34">
        <f>ROUND(AP87*$H$87,2)</f>
        <v>363515.46</v>
      </c>
      <c r="AU87" s="34"/>
      <c r="AV87" s="34"/>
      <c r="AW87" s="33">
        <f>ROUND($M$87/12,0)</f>
        <v>2</v>
      </c>
      <c r="AX87" s="33">
        <f>ROUND(AW87*($N$87/$M$87),0)</f>
        <v>0</v>
      </c>
      <c r="AY87" s="33"/>
      <c r="AZ87" s="24"/>
      <c r="BA87" s="34">
        <f>ROUND(AW87*$H$87,2)</f>
        <v>363515.46</v>
      </c>
      <c r="BB87" s="55"/>
      <c r="BC87" s="55"/>
      <c r="BD87" s="58">
        <f t="shared" si="1175"/>
        <v>4</v>
      </c>
      <c r="BE87" s="58">
        <f t="shared" si="1176"/>
        <v>0</v>
      </c>
      <c r="BF87" s="58"/>
      <c r="BG87" s="54"/>
      <c r="BH87" s="55">
        <f t="shared" si="1177"/>
        <v>727030.92</v>
      </c>
      <c r="BI87" s="55"/>
      <c r="BJ87" s="55"/>
      <c r="BK87" s="33">
        <f>ROUND($I$87/12,0)+1</f>
        <v>2</v>
      </c>
      <c r="BL87" s="33">
        <f>ROUND(BK87*($J$87/$I$87),0)</f>
        <v>0</v>
      </c>
      <c r="BM87" s="33"/>
      <c r="BN87" s="24"/>
      <c r="BO87" s="34">
        <f>ROUND(BK87*$H$87,2)</f>
        <v>363515.46</v>
      </c>
      <c r="BP87" s="34"/>
      <c r="BQ87" s="34"/>
      <c r="BR87" s="33">
        <f>ROUND($M$87/12,0)</f>
        <v>2</v>
      </c>
      <c r="BS87" s="33">
        <f>ROUND(BR87*($N$87/$M$87),0)</f>
        <v>0</v>
      </c>
      <c r="BT87" s="33"/>
      <c r="BU87" s="24"/>
      <c r="BV87" s="34">
        <f>ROUND(BR87*$H$87,2)</f>
        <v>363515.46</v>
      </c>
      <c r="BW87" s="55"/>
      <c r="BX87" s="55"/>
      <c r="BY87" s="58">
        <f t="shared" si="1178"/>
        <v>4</v>
      </c>
      <c r="BZ87" s="58">
        <f t="shared" si="1179"/>
        <v>0</v>
      </c>
      <c r="CA87" s="58"/>
      <c r="CB87" s="54"/>
      <c r="CC87" s="55">
        <f t="shared" si="1180"/>
        <v>727030.92</v>
      </c>
      <c r="CD87" s="55"/>
      <c r="CE87" s="55"/>
      <c r="CF87" s="33">
        <f>ROUND($I$87/12,0)+1</f>
        <v>2</v>
      </c>
      <c r="CG87" s="33">
        <f>ROUND(CF87*($J$87/$I$87),0)</f>
        <v>0</v>
      </c>
      <c r="CH87" s="33"/>
      <c r="CI87" s="24"/>
      <c r="CJ87" s="34">
        <f>ROUND(CF87*$H$87,2)</f>
        <v>363515.46</v>
      </c>
      <c r="CK87" s="34"/>
      <c r="CL87" s="34"/>
      <c r="CM87" s="33">
        <f>ROUND($M$87/12,0)</f>
        <v>2</v>
      </c>
      <c r="CN87" s="33">
        <f>ROUND(CM87*($N$87/$M$87),0)</f>
        <v>0</v>
      </c>
      <c r="CO87" s="33"/>
      <c r="CP87" s="24"/>
      <c r="CQ87" s="34">
        <f>ROUND(CM87*$H$87,2)</f>
        <v>363515.46</v>
      </c>
      <c r="CR87" s="55"/>
      <c r="CS87" s="55"/>
      <c r="CT87" s="58">
        <f t="shared" si="1181"/>
        <v>4</v>
      </c>
      <c r="CU87" s="58">
        <f t="shared" si="1182"/>
        <v>0</v>
      </c>
      <c r="CV87" s="58"/>
      <c r="CW87" s="54"/>
      <c r="CX87" s="55">
        <f t="shared" si="1183"/>
        <v>727030.92</v>
      </c>
      <c r="CY87" s="55"/>
      <c r="CZ87" s="55"/>
      <c r="DA87" s="33">
        <f>ROUND($I$87/12,0)+1</f>
        <v>2</v>
      </c>
      <c r="DB87" s="33">
        <f>ROUND(DA87*($J$87/$I$87),0)</f>
        <v>0</v>
      </c>
      <c r="DC87" s="33"/>
      <c r="DD87" s="24"/>
      <c r="DE87" s="34">
        <f>ROUND(DA87*$H$87,2)</f>
        <v>363515.46</v>
      </c>
      <c r="DF87" s="34"/>
      <c r="DG87" s="34"/>
      <c r="DH87" s="33">
        <f>ROUND($M$87/12,0)</f>
        <v>2</v>
      </c>
      <c r="DI87" s="33">
        <f>ROUND(DH87*($N$87/$M$87),0)</f>
        <v>0</v>
      </c>
      <c r="DJ87" s="33"/>
      <c r="DK87" s="24"/>
      <c r="DL87" s="34">
        <f>ROUND(DH87*$H$87,2)</f>
        <v>363515.46</v>
      </c>
      <c r="DM87" s="55"/>
      <c r="DN87" s="55"/>
      <c r="DO87" s="58">
        <f t="shared" si="1184"/>
        <v>4</v>
      </c>
      <c r="DP87" s="58">
        <f t="shared" si="1185"/>
        <v>0</v>
      </c>
      <c r="DQ87" s="58"/>
      <c r="DR87" s="54"/>
      <c r="DS87" s="55">
        <f t="shared" si="1186"/>
        <v>727030.92</v>
      </c>
      <c r="DT87" s="55"/>
      <c r="DU87" s="55"/>
      <c r="DV87" s="33">
        <f>ROUND($I$87/12,0)</f>
        <v>1</v>
      </c>
      <c r="DW87" s="33">
        <f>ROUND(DV87*($J$87/$I$87),0)</f>
        <v>0</v>
      </c>
      <c r="DX87" s="33"/>
      <c r="DY87" s="24"/>
      <c r="DZ87" s="34">
        <f>ROUND(DV87*$H$87,2)</f>
        <v>181757.73</v>
      </c>
      <c r="EA87" s="34"/>
      <c r="EB87" s="34"/>
      <c r="EC87" s="33">
        <f>ROUND($M$87/12,0)</f>
        <v>2</v>
      </c>
      <c r="ED87" s="33">
        <f>ROUND(EC87*($N$87/$M$87),0)</f>
        <v>0</v>
      </c>
      <c r="EE87" s="33"/>
      <c r="EF87" s="24"/>
      <c r="EG87" s="34">
        <f>ROUND(EC87*$H$87,2)</f>
        <v>363515.46</v>
      </c>
      <c r="EH87" s="55"/>
      <c r="EI87" s="55"/>
      <c r="EJ87" s="58">
        <f t="shared" si="1187"/>
        <v>3</v>
      </c>
      <c r="EK87" s="58">
        <f t="shared" si="1188"/>
        <v>0</v>
      </c>
      <c r="EL87" s="58"/>
      <c r="EM87" s="54"/>
      <c r="EN87" s="55">
        <f t="shared" si="1189"/>
        <v>545273.19000000006</v>
      </c>
      <c r="EO87" s="55"/>
      <c r="EP87" s="55"/>
      <c r="EQ87" s="33">
        <f>ROUND($I$87/12,0)</f>
        <v>1</v>
      </c>
      <c r="ER87" s="33">
        <f>ROUND(EQ87*($J$87/$I$87),0)</f>
        <v>0</v>
      </c>
      <c r="ES87" s="33"/>
      <c r="ET87" s="24"/>
      <c r="EU87" s="34">
        <f>ROUND(EQ87*$H$87,2)</f>
        <v>181757.73</v>
      </c>
      <c r="EV87" s="34"/>
      <c r="EW87" s="34"/>
      <c r="EX87" s="33">
        <f>ROUND($M$87/12,0)</f>
        <v>2</v>
      </c>
      <c r="EY87" s="33">
        <f>ROUND(EX87*($N$87/$M$87),0)</f>
        <v>0</v>
      </c>
      <c r="EZ87" s="33"/>
      <c r="FA87" s="24"/>
      <c r="FB87" s="34">
        <f>ROUND(EX87*$H$87,2)</f>
        <v>363515.46</v>
      </c>
      <c r="FC87" s="55"/>
      <c r="FD87" s="55"/>
      <c r="FE87" s="58">
        <f t="shared" si="1190"/>
        <v>3</v>
      </c>
      <c r="FF87" s="58">
        <f t="shared" si="1191"/>
        <v>0</v>
      </c>
      <c r="FG87" s="58"/>
      <c r="FH87" s="54"/>
      <c r="FI87" s="55">
        <f t="shared" si="1192"/>
        <v>545273.19000000006</v>
      </c>
      <c r="FJ87" s="55"/>
      <c r="FK87" s="55"/>
      <c r="FL87" s="33">
        <f>ROUND($I$87/12,0)</f>
        <v>1</v>
      </c>
      <c r="FM87" s="33">
        <f>ROUND(FL87*($J$87/$I$87),0)</f>
        <v>0</v>
      </c>
      <c r="FN87" s="33"/>
      <c r="FO87" s="24"/>
      <c r="FP87" s="34">
        <f>ROUND(FL87*$H$87,2)</f>
        <v>181757.73</v>
      </c>
      <c r="FQ87" s="34"/>
      <c r="FR87" s="34"/>
      <c r="FS87" s="33">
        <f>ROUND($M$87/12,0)</f>
        <v>2</v>
      </c>
      <c r="FT87" s="33">
        <f>ROUND(FS87*($N$87/$M$87),0)</f>
        <v>0</v>
      </c>
      <c r="FU87" s="33"/>
      <c r="FV87" s="24"/>
      <c r="FW87" s="34">
        <f>ROUND(FS87*$H$87,2)</f>
        <v>363515.46</v>
      </c>
      <c r="FX87" s="55"/>
      <c r="FY87" s="55"/>
      <c r="FZ87" s="58">
        <f t="shared" si="1193"/>
        <v>3</v>
      </c>
      <c r="GA87" s="58">
        <f t="shared" si="1194"/>
        <v>0</v>
      </c>
      <c r="GB87" s="58"/>
      <c r="GC87" s="54"/>
      <c r="GD87" s="55">
        <f t="shared" si="1195"/>
        <v>545273.19000000006</v>
      </c>
      <c r="GE87" s="55"/>
      <c r="GF87" s="55"/>
      <c r="GG87" s="33">
        <f>ROUND($I$87/12,0)</f>
        <v>1</v>
      </c>
      <c r="GH87" s="33">
        <f>ROUND(GG87*($J$87/$I$87),0)</f>
        <v>0</v>
      </c>
      <c r="GI87" s="33"/>
      <c r="GJ87" s="24"/>
      <c r="GK87" s="34">
        <f>ROUND(GG87*$H$87,2)</f>
        <v>181757.73</v>
      </c>
      <c r="GL87" s="34"/>
      <c r="GM87" s="34"/>
      <c r="GN87" s="33">
        <f>ROUND($M$87/12,0)</f>
        <v>2</v>
      </c>
      <c r="GO87" s="33">
        <f>ROUND(GN87*($N$87/$M$87),0)</f>
        <v>0</v>
      </c>
      <c r="GP87" s="33"/>
      <c r="GQ87" s="24"/>
      <c r="GR87" s="34">
        <f>ROUND(GN87*$H$87,2)</f>
        <v>363515.46</v>
      </c>
      <c r="GS87" s="55"/>
      <c r="GT87" s="55"/>
      <c r="GU87" s="58">
        <f t="shared" si="1196"/>
        <v>3</v>
      </c>
      <c r="GV87" s="58">
        <f t="shared" si="1197"/>
        <v>0</v>
      </c>
      <c r="GW87" s="58"/>
      <c r="GX87" s="54"/>
      <c r="GY87" s="55">
        <f t="shared" si="1198"/>
        <v>545273.19000000006</v>
      </c>
      <c r="GZ87" s="55"/>
      <c r="HA87" s="55"/>
      <c r="HB87" s="33">
        <f>ROUND($I$87/12,0)</f>
        <v>1</v>
      </c>
      <c r="HC87" s="33">
        <f>ROUND(HB87*($J$87/$I$87),0)</f>
        <v>0</v>
      </c>
      <c r="HD87" s="33"/>
      <c r="HE87" s="24"/>
      <c r="HF87" s="34">
        <f>ROUND(HB87*$H$87,2)</f>
        <v>181757.73</v>
      </c>
      <c r="HG87" s="34"/>
      <c r="HH87" s="34"/>
      <c r="HI87" s="33">
        <f>ROUND($M$87/12,0)</f>
        <v>2</v>
      </c>
      <c r="HJ87" s="33">
        <f>ROUND(HI87*($N$87/$M$87),0)</f>
        <v>0</v>
      </c>
      <c r="HK87" s="33"/>
      <c r="HL87" s="24"/>
      <c r="HM87" s="34">
        <f>ROUND(HI87*$H$87,2)</f>
        <v>363515.46</v>
      </c>
      <c r="HN87" s="55"/>
      <c r="HO87" s="55"/>
      <c r="HP87" s="58">
        <f t="shared" si="1199"/>
        <v>3</v>
      </c>
      <c r="HQ87" s="58">
        <f t="shared" si="1200"/>
        <v>0</v>
      </c>
      <c r="HR87" s="58"/>
      <c r="HS87" s="54"/>
      <c r="HT87" s="55">
        <f t="shared" si="1201"/>
        <v>545273.19000000006</v>
      </c>
      <c r="HU87" s="55"/>
      <c r="HV87" s="55"/>
      <c r="HW87" s="33">
        <f>ROUND($I$87/12,0)</f>
        <v>1</v>
      </c>
      <c r="HX87" s="33">
        <f>ROUND(HW87*($J$87/$I$87),0)</f>
        <v>0</v>
      </c>
      <c r="HY87" s="33"/>
      <c r="HZ87" s="24"/>
      <c r="IA87" s="34">
        <f>ROUND(HW87*$H$87,2)</f>
        <v>181757.73</v>
      </c>
      <c r="IB87" s="34"/>
      <c r="IC87" s="34"/>
      <c r="ID87" s="33">
        <f>ROUND($M$87/12,0)</f>
        <v>2</v>
      </c>
      <c r="IE87" s="33">
        <f>ROUND(ID87*($N$87/$M$87),0)</f>
        <v>0</v>
      </c>
      <c r="IF87" s="33"/>
      <c r="IG87" s="24"/>
      <c r="IH87" s="34">
        <f>ROUND(ID87*$H$87,2)</f>
        <v>363515.46</v>
      </c>
      <c r="II87" s="55"/>
      <c r="IJ87" s="55"/>
      <c r="IK87" s="58">
        <f t="shared" si="1202"/>
        <v>3</v>
      </c>
      <c r="IL87" s="58">
        <f t="shared" si="1203"/>
        <v>0</v>
      </c>
      <c r="IM87" s="58"/>
      <c r="IN87" s="54"/>
      <c r="IO87" s="55">
        <f t="shared" si="1204"/>
        <v>545273.19000000006</v>
      </c>
      <c r="IP87" s="55"/>
      <c r="IQ87" s="55"/>
      <c r="IR87" s="33">
        <f>ROUND($I$87/12,0)</f>
        <v>1</v>
      </c>
      <c r="IS87" s="33">
        <f>ROUND(IR87*($J$87/$I$87),0)</f>
        <v>0</v>
      </c>
      <c r="IT87" s="33"/>
      <c r="IU87" s="24"/>
      <c r="IV87" s="34">
        <f>ROUND(IR87*$H$87,2)</f>
        <v>181757.73</v>
      </c>
      <c r="IW87" s="34"/>
      <c r="IX87" s="34"/>
      <c r="IY87" s="33">
        <f>ROUND($M$87/12,0)</f>
        <v>2</v>
      </c>
      <c r="IZ87" s="33">
        <f>ROUND(IY87*($N$87/$M$87),0)</f>
        <v>0</v>
      </c>
      <c r="JA87" s="33"/>
      <c r="JB87" s="24"/>
      <c r="JC87" s="34">
        <f>ROUND(IY87*$H$87,2)</f>
        <v>363515.46</v>
      </c>
      <c r="JD87" s="58">
        <f t="shared" si="1205"/>
        <v>3</v>
      </c>
      <c r="JE87" s="58">
        <f t="shared" si="1206"/>
        <v>0</v>
      </c>
      <c r="JF87" s="58"/>
      <c r="JG87" s="54"/>
      <c r="JH87" s="55">
        <f t="shared" si="1207"/>
        <v>545273.19000000006</v>
      </c>
      <c r="JI87" s="33">
        <f t="shared" si="1208"/>
        <v>17</v>
      </c>
      <c r="JJ87" s="33">
        <f t="shared" si="1208"/>
        <v>0</v>
      </c>
      <c r="JK87" s="33"/>
      <c r="JL87" s="34">
        <f t="shared" si="1209"/>
        <v>3089881.41</v>
      </c>
      <c r="JM87" s="33">
        <f t="shared" si="1210"/>
        <v>24</v>
      </c>
      <c r="JN87" s="33">
        <f t="shared" si="1211"/>
        <v>0</v>
      </c>
      <c r="JO87" s="33"/>
      <c r="JP87" s="34">
        <f t="shared" si="1212"/>
        <v>4362185.5200000005</v>
      </c>
      <c r="JQ87" s="58">
        <f t="shared" si="1213"/>
        <v>41</v>
      </c>
      <c r="JR87" s="58">
        <f t="shared" si="1214"/>
        <v>0</v>
      </c>
      <c r="JS87" s="54"/>
      <c r="JT87" s="55">
        <f t="shared" si="1215"/>
        <v>7452066.9300000006</v>
      </c>
      <c r="JV87" s="73">
        <f t="shared" si="931"/>
        <v>0</v>
      </c>
      <c r="JW87" s="73">
        <f t="shared" si="932"/>
        <v>0</v>
      </c>
      <c r="JX87" s="73">
        <f t="shared" si="933"/>
        <v>0</v>
      </c>
      <c r="JY87" s="80">
        <f t="shared" si="934"/>
        <v>0</v>
      </c>
      <c r="JZ87" s="73">
        <f t="shared" si="935"/>
        <v>0</v>
      </c>
      <c r="KA87" s="73">
        <f t="shared" si="936"/>
        <v>0</v>
      </c>
      <c r="KB87" s="73">
        <f t="shared" si="937"/>
        <v>0</v>
      </c>
      <c r="KC87" s="73">
        <f t="shared" si="938"/>
        <v>0</v>
      </c>
      <c r="KD87" s="73">
        <f t="shared" si="939"/>
        <v>0</v>
      </c>
      <c r="KE87" s="73">
        <f t="shared" si="940"/>
        <v>0</v>
      </c>
      <c r="KF87" s="73">
        <f t="shared" si="941"/>
        <v>0</v>
      </c>
      <c r="KG87" s="73">
        <f t="shared" si="942"/>
        <v>0</v>
      </c>
    </row>
    <row r="88" spans="1:293" ht="20.25" hidden="1" customHeight="1">
      <c r="A88" s="24">
        <v>110060</v>
      </c>
      <c r="B88" s="24" t="s">
        <v>50</v>
      </c>
      <c r="C88" s="24">
        <v>12</v>
      </c>
      <c r="D88" s="24" t="s">
        <v>175</v>
      </c>
      <c r="E88" s="34" t="s">
        <v>127</v>
      </c>
      <c r="F88" s="46" t="s">
        <v>176</v>
      </c>
      <c r="G88" s="52" t="s">
        <v>177</v>
      </c>
      <c r="H88" s="34">
        <v>181757.73</v>
      </c>
      <c r="I88" s="86">
        <v>5</v>
      </c>
      <c r="J88" s="86"/>
      <c r="K88" s="87"/>
      <c r="L88" s="88">
        <f t="shared" si="1169"/>
        <v>908788.65</v>
      </c>
      <c r="M88" s="86">
        <v>5</v>
      </c>
      <c r="N88" s="33"/>
      <c r="O88" s="24"/>
      <c r="P88" s="55">
        <f t="shared" si="1170"/>
        <v>908788.65</v>
      </c>
      <c r="Q88" s="58">
        <f t="shared" si="1171"/>
        <v>10</v>
      </c>
      <c r="R88" s="58">
        <f t="shared" si="1171"/>
        <v>0</v>
      </c>
      <c r="S88" s="54"/>
      <c r="T88" s="55">
        <f t="shared" si="1172"/>
        <v>1817577.3</v>
      </c>
      <c r="U88" s="33">
        <v>1</v>
      </c>
      <c r="V88" s="33">
        <f>ROUND(U88*($J$88/$I$88),0)</f>
        <v>0</v>
      </c>
      <c r="W88" s="33"/>
      <c r="X88" s="24"/>
      <c r="Y88" s="34">
        <f>ROUND(U88*$H$88,2)</f>
        <v>181757.73</v>
      </c>
      <c r="Z88" s="34"/>
      <c r="AA88" s="34"/>
      <c r="AB88" s="33">
        <v>1</v>
      </c>
      <c r="AC88" s="33">
        <f>ROUND(AB88*($N$88/$M$88),0)</f>
        <v>0</v>
      </c>
      <c r="AD88" s="33"/>
      <c r="AE88" s="24"/>
      <c r="AF88" s="34">
        <f>ROUND(AB88*$H$88,2)</f>
        <v>181757.73</v>
      </c>
      <c r="AG88" s="55"/>
      <c r="AH88" s="55"/>
      <c r="AI88" s="58">
        <f t="shared" si="1173"/>
        <v>2</v>
      </c>
      <c r="AJ88" s="58">
        <f t="shared" si="1173"/>
        <v>0</v>
      </c>
      <c r="AK88" s="58"/>
      <c r="AL88" s="54"/>
      <c r="AM88" s="55">
        <f t="shared" si="1174"/>
        <v>363515.46</v>
      </c>
      <c r="AN88" s="55"/>
      <c r="AO88" s="55"/>
      <c r="AP88" s="33">
        <v>1</v>
      </c>
      <c r="AQ88" s="33">
        <f>ROUND(AP88*($J$88/$I$88),0)</f>
        <v>0</v>
      </c>
      <c r="AR88" s="33"/>
      <c r="AS88" s="24"/>
      <c r="AT88" s="34">
        <f>ROUND(AP88*$H$88,2)</f>
        <v>181757.73</v>
      </c>
      <c r="AU88" s="34"/>
      <c r="AV88" s="34"/>
      <c r="AW88" s="33">
        <v>1</v>
      </c>
      <c r="AX88" s="33">
        <f>ROUND(AW88*($N$88/$M$88),0)</f>
        <v>0</v>
      </c>
      <c r="AY88" s="33"/>
      <c r="AZ88" s="24"/>
      <c r="BA88" s="34">
        <f>ROUND(AW88*$H$88,2)</f>
        <v>181757.73</v>
      </c>
      <c r="BB88" s="55"/>
      <c r="BC88" s="55"/>
      <c r="BD88" s="58">
        <f t="shared" si="1175"/>
        <v>2</v>
      </c>
      <c r="BE88" s="58">
        <f t="shared" si="1176"/>
        <v>0</v>
      </c>
      <c r="BF88" s="58"/>
      <c r="BG88" s="54"/>
      <c r="BH88" s="55">
        <f t="shared" si="1177"/>
        <v>363515.46</v>
      </c>
      <c r="BI88" s="55"/>
      <c r="BJ88" s="55"/>
      <c r="BK88" s="33">
        <v>1</v>
      </c>
      <c r="BL88" s="33">
        <f>ROUND(BK88*($J$88/$I$88),0)</f>
        <v>0</v>
      </c>
      <c r="BM88" s="33"/>
      <c r="BN88" s="24"/>
      <c r="BO88" s="34">
        <f>ROUND(BK88*$H$88,2)</f>
        <v>181757.73</v>
      </c>
      <c r="BP88" s="34"/>
      <c r="BQ88" s="34"/>
      <c r="BR88" s="33">
        <v>1</v>
      </c>
      <c r="BS88" s="33">
        <f>ROUND(BR88*($N$88/$M$88),0)</f>
        <v>0</v>
      </c>
      <c r="BT88" s="33"/>
      <c r="BU88" s="24"/>
      <c r="BV88" s="34">
        <f>ROUND(BR88*$H$88,2)</f>
        <v>181757.73</v>
      </c>
      <c r="BW88" s="55"/>
      <c r="BX88" s="55"/>
      <c r="BY88" s="58">
        <f t="shared" si="1178"/>
        <v>2</v>
      </c>
      <c r="BZ88" s="58">
        <f t="shared" si="1179"/>
        <v>0</v>
      </c>
      <c r="CA88" s="58"/>
      <c r="CB88" s="54"/>
      <c r="CC88" s="55">
        <f t="shared" si="1180"/>
        <v>363515.46</v>
      </c>
      <c r="CD88" s="55"/>
      <c r="CE88" s="55"/>
      <c r="CF88" s="33">
        <v>1</v>
      </c>
      <c r="CG88" s="33">
        <f>ROUND(CF88*($J$88/$I$88),0)</f>
        <v>0</v>
      </c>
      <c r="CH88" s="33"/>
      <c r="CI88" s="24"/>
      <c r="CJ88" s="34">
        <f>ROUND(CF88*$H$88,2)</f>
        <v>181757.73</v>
      </c>
      <c r="CK88" s="34"/>
      <c r="CL88" s="34"/>
      <c r="CM88" s="33">
        <v>1</v>
      </c>
      <c r="CN88" s="33">
        <f>ROUND(CM88*($N$88/$M$88),0)</f>
        <v>0</v>
      </c>
      <c r="CO88" s="33"/>
      <c r="CP88" s="24"/>
      <c r="CQ88" s="34">
        <f>ROUND(CM88*$H$88,2)</f>
        <v>181757.73</v>
      </c>
      <c r="CR88" s="55"/>
      <c r="CS88" s="55"/>
      <c r="CT88" s="58">
        <f t="shared" si="1181"/>
        <v>2</v>
      </c>
      <c r="CU88" s="58">
        <f t="shared" si="1182"/>
        <v>0</v>
      </c>
      <c r="CV88" s="58"/>
      <c r="CW88" s="54"/>
      <c r="CX88" s="55">
        <f t="shared" si="1183"/>
        <v>363515.46</v>
      </c>
      <c r="CY88" s="55"/>
      <c r="CZ88" s="55"/>
      <c r="DA88" s="33">
        <v>1</v>
      </c>
      <c r="DB88" s="33">
        <f>ROUND(DA88*($J$88/$I$88),0)</f>
        <v>0</v>
      </c>
      <c r="DC88" s="33"/>
      <c r="DD88" s="24"/>
      <c r="DE88" s="34">
        <f>ROUND(DA88*$H$88,2)</f>
        <v>181757.73</v>
      </c>
      <c r="DF88" s="34"/>
      <c r="DG88" s="34"/>
      <c r="DH88" s="33">
        <v>1</v>
      </c>
      <c r="DI88" s="33">
        <f>ROUND(DH88*($N$88/$M$88),0)</f>
        <v>0</v>
      </c>
      <c r="DJ88" s="33"/>
      <c r="DK88" s="24"/>
      <c r="DL88" s="34">
        <f>ROUND(DH88*$H$88,2)</f>
        <v>181757.73</v>
      </c>
      <c r="DM88" s="55"/>
      <c r="DN88" s="55"/>
      <c r="DO88" s="58">
        <f t="shared" si="1184"/>
        <v>2</v>
      </c>
      <c r="DP88" s="58">
        <f t="shared" si="1185"/>
        <v>0</v>
      </c>
      <c r="DQ88" s="58"/>
      <c r="DR88" s="54"/>
      <c r="DS88" s="55">
        <f t="shared" si="1186"/>
        <v>363515.46</v>
      </c>
      <c r="DT88" s="55"/>
      <c r="DU88" s="55"/>
      <c r="DV88" s="33"/>
      <c r="DW88" s="33">
        <f>ROUND(DV88*($J$88/$I$88),0)</f>
        <v>0</v>
      </c>
      <c r="DX88" s="33"/>
      <c r="DY88" s="24"/>
      <c r="DZ88" s="34">
        <f>ROUND(DV88*$H$88,2)</f>
        <v>0</v>
      </c>
      <c r="EA88" s="34"/>
      <c r="EB88" s="34"/>
      <c r="EC88" s="33"/>
      <c r="ED88" s="33">
        <f>ROUND(EC88*($N$88/$M$88),0)</f>
        <v>0</v>
      </c>
      <c r="EE88" s="33"/>
      <c r="EF88" s="24"/>
      <c r="EG88" s="34">
        <f>ROUND(EC88*$H$88,2)</f>
        <v>0</v>
      </c>
      <c r="EH88" s="55"/>
      <c r="EI88" s="55"/>
      <c r="EJ88" s="58">
        <f t="shared" si="1187"/>
        <v>0</v>
      </c>
      <c r="EK88" s="58">
        <f t="shared" si="1188"/>
        <v>0</v>
      </c>
      <c r="EL88" s="58"/>
      <c r="EM88" s="54"/>
      <c r="EN88" s="55">
        <f t="shared" si="1189"/>
        <v>0</v>
      </c>
      <c r="EO88" s="55"/>
      <c r="EP88" s="55"/>
      <c r="EQ88" s="33"/>
      <c r="ER88" s="33">
        <f>ROUND(EQ88*($J$88/$I$88),0)</f>
        <v>0</v>
      </c>
      <c r="ES88" s="33"/>
      <c r="ET88" s="24"/>
      <c r="EU88" s="34">
        <f>ROUND(EQ88*$H$88,2)</f>
        <v>0</v>
      </c>
      <c r="EV88" s="34"/>
      <c r="EW88" s="34"/>
      <c r="EX88" s="33"/>
      <c r="EY88" s="33">
        <f>ROUND(EX88*($N$88/$M$88),0)</f>
        <v>0</v>
      </c>
      <c r="EZ88" s="33"/>
      <c r="FA88" s="24"/>
      <c r="FB88" s="34">
        <f>ROUND(EX88*$H$88,2)</f>
        <v>0</v>
      </c>
      <c r="FC88" s="55"/>
      <c r="FD88" s="55"/>
      <c r="FE88" s="58">
        <f t="shared" si="1190"/>
        <v>0</v>
      </c>
      <c r="FF88" s="58">
        <f t="shared" si="1191"/>
        <v>0</v>
      </c>
      <c r="FG88" s="58"/>
      <c r="FH88" s="54"/>
      <c r="FI88" s="55">
        <f t="shared" si="1192"/>
        <v>0</v>
      </c>
      <c r="FJ88" s="55"/>
      <c r="FK88" s="55"/>
      <c r="FL88" s="33"/>
      <c r="FM88" s="33">
        <f>ROUND(FL88*($J$88/$I$88),0)</f>
        <v>0</v>
      </c>
      <c r="FN88" s="33"/>
      <c r="FO88" s="24"/>
      <c r="FP88" s="34">
        <f>ROUND(FL88*$H$88,2)</f>
        <v>0</v>
      </c>
      <c r="FQ88" s="34"/>
      <c r="FR88" s="34"/>
      <c r="FS88" s="33"/>
      <c r="FT88" s="33">
        <f>ROUND(FS88*($N$88/$M$88),0)</f>
        <v>0</v>
      </c>
      <c r="FU88" s="33"/>
      <c r="FV88" s="24"/>
      <c r="FW88" s="34">
        <f>ROUND(FS88*$H$88,2)</f>
        <v>0</v>
      </c>
      <c r="FX88" s="55"/>
      <c r="FY88" s="55"/>
      <c r="FZ88" s="58">
        <f t="shared" si="1193"/>
        <v>0</v>
      </c>
      <c r="GA88" s="58">
        <f t="shared" si="1194"/>
        <v>0</v>
      </c>
      <c r="GB88" s="58"/>
      <c r="GC88" s="54"/>
      <c r="GD88" s="55">
        <f t="shared" si="1195"/>
        <v>0</v>
      </c>
      <c r="GE88" s="55"/>
      <c r="GF88" s="55"/>
      <c r="GG88" s="33"/>
      <c r="GH88" s="33">
        <f>ROUND(GG88*($J$88/$I$88),0)</f>
        <v>0</v>
      </c>
      <c r="GI88" s="33"/>
      <c r="GJ88" s="24"/>
      <c r="GK88" s="34">
        <f>ROUND(GG88*$H$88,2)</f>
        <v>0</v>
      </c>
      <c r="GL88" s="34"/>
      <c r="GM88" s="34"/>
      <c r="GN88" s="33"/>
      <c r="GO88" s="33">
        <f>ROUND(GN88*($N$88/$M$88),0)</f>
        <v>0</v>
      </c>
      <c r="GP88" s="33"/>
      <c r="GQ88" s="24"/>
      <c r="GR88" s="34">
        <f>ROUND(GN88*$H$88,2)</f>
        <v>0</v>
      </c>
      <c r="GS88" s="55"/>
      <c r="GT88" s="55"/>
      <c r="GU88" s="58">
        <f t="shared" si="1196"/>
        <v>0</v>
      </c>
      <c r="GV88" s="58">
        <f t="shared" si="1197"/>
        <v>0</v>
      </c>
      <c r="GW88" s="58"/>
      <c r="GX88" s="54"/>
      <c r="GY88" s="55">
        <f t="shared" si="1198"/>
        <v>0</v>
      </c>
      <c r="GZ88" s="55"/>
      <c r="HA88" s="55"/>
      <c r="HB88" s="33"/>
      <c r="HC88" s="33">
        <f>ROUND(HB88*($J$88/$I$88),0)</f>
        <v>0</v>
      </c>
      <c r="HD88" s="33"/>
      <c r="HE88" s="24"/>
      <c r="HF88" s="34">
        <f>ROUND(HB88*$H$88,2)</f>
        <v>0</v>
      </c>
      <c r="HG88" s="34"/>
      <c r="HH88" s="34"/>
      <c r="HI88" s="33"/>
      <c r="HJ88" s="33">
        <f>ROUND(HI88*($N$88/$M$88),0)</f>
        <v>0</v>
      </c>
      <c r="HK88" s="33"/>
      <c r="HL88" s="24"/>
      <c r="HM88" s="34">
        <f>ROUND(HI88*$H$88,2)</f>
        <v>0</v>
      </c>
      <c r="HN88" s="55"/>
      <c r="HO88" s="55"/>
      <c r="HP88" s="58">
        <f t="shared" si="1199"/>
        <v>0</v>
      </c>
      <c r="HQ88" s="58">
        <f t="shared" si="1200"/>
        <v>0</v>
      </c>
      <c r="HR88" s="58"/>
      <c r="HS88" s="54"/>
      <c r="HT88" s="55">
        <f t="shared" si="1201"/>
        <v>0</v>
      </c>
      <c r="HU88" s="55"/>
      <c r="HV88" s="55"/>
      <c r="HW88" s="33"/>
      <c r="HX88" s="33">
        <f>ROUND(HW88*($J$88/$I$88),0)</f>
        <v>0</v>
      </c>
      <c r="HY88" s="33"/>
      <c r="HZ88" s="24"/>
      <c r="IA88" s="34">
        <f>ROUND(HW88*$H$88,2)</f>
        <v>0</v>
      </c>
      <c r="IB88" s="34"/>
      <c r="IC88" s="34"/>
      <c r="ID88" s="33"/>
      <c r="IE88" s="33">
        <f>ROUND(ID88*($N$88/$M$88),0)</f>
        <v>0</v>
      </c>
      <c r="IF88" s="33"/>
      <c r="IG88" s="24"/>
      <c r="IH88" s="34">
        <f>ROUND(ID88*$H$88,2)</f>
        <v>0</v>
      </c>
      <c r="II88" s="55"/>
      <c r="IJ88" s="55"/>
      <c r="IK88" s="58">
        <f t="shared" si="1202"/>
        <v>0</v>
      </c>
      <c r="IL88" s="58">
        <f t="shared" si="1203"/>
        <v>0</v>
      </c>
      <c r="IM88" s="58"/>
      <c r="IN88" s="54"/>
      <c r="IO88" s="55">
        <f t="shared" si="1204"/>
        <v>0</v>
      </c>
      <c r="IP88" s="55"/>
      <c r="IQ88" s="55"/>
      <c r="IR88" s="33"/>
      <c r="IS88" s="33">
        <f>ROUND(IR88*($J$88/$I$88),0)</f>
        <v>0</v>
      </c>
      <c r="IT88" s="33"/>
      <c r="IU88" s="24"/>
      <c r="IV88" s="34">
        <f>ROUND(IR88*$H$88,2)</f>
        <v>0</v>
      </c>
      <c r="IW88" s="34"/>
      <c r="IX88" s="34"/>
      <c r="IY88" s="33"/>
      <c r="IZ88" s="33">
        <f>ROUND(IY88*($N$88/$M$88),0)</f>
        <v>0</v>
      </c>
      <c r="JA88" s="33"/>
      <c r="JB88" s="24"/>
      <c r="JC88" s="34">
        <f>ROUND(IY88*$H$88,2)</f>
        <v>0</v>
      </c>
      <c r="JD88" s="58">
        <f t="shared" si="1205"/>
        <v>0</v>
      </c>
      <c r="JE88" s="58">
        <f t="shared" si="1206"/>
        <v>0</v>
      </c>
      <c r="JF88" s="58"/>
      <c r="JG88" s="54"/>
      <c r="JH88" s="55">
        <f t="shared" si="1207"/>
        <v>0</v>
      </c>
      <c r="JI88" s="33">
        <f t="shared" si="1208"/>
        <v>5</v>
      </c>
      <c r="JJ88" s="33">
        <f t="shared" si="1208"/>
        <v>0</v>
      </c>
      <c r="JK88" s="33"/>
      <c r="JL88" s="34">
        <f t="shared" si="1209"/>
        <v>908788.65</v>
      </c>
      <c r="JM88" s="33">
        <f t="shared" si="1210"/>
        <v>5</v>
      </c>
      <c r="JN88" s="33">
        <f t="shared" si="1211"/>
        <v>0</v>
      </c>
      <c r="JO88" s="33"/>
      <c r="JP88" s="34">
        <f t="shared" si="1212"/>
        <v>908788.65</v>
      </c>
      <c r="JQ88" s="58">
        <f t="shared" si="1213"/>
        <v>10</v>
      </c>
      <c r="JR88" s="58">
        <f t="shared" si="1214"/>
        <v>0</v>
      </c>
      <c r="JS88" s="54"/>
      <c r="JT88" s="55">
        <f t="shared" si="1215"/>
        <v>1817577.3</v>
      </c>
      <c r="JV88" s="73">
        <f t="shared" si="931"/>
        <v>0</v>
      </c>
      <c r="JW88" s="73">
        <f t="shared" si="932"/>
        <v>0</v>
      </c>
      <c r="JX88" s="73">
        <f t="shared" si="933"/>
        <v>0</v>
      </c>
      <c r="JY88" s="80">
        <f t="shared" si="934"/>
        <v>0</v>
      </c>
      <c r="JZ88" s="73">
        <f t="shared" si="935"/>
        <v>0</v>
      </c>
      <c r="KA88" s="73">
        <f t="shared" si="936"/>
        <v>0</v>
      </c>
      <c r="KB88" s="73">
        <f t="shared" si="937"/>
        <v>0</v>
      </c>
      <c r="KC88" s="73">
        <f t="shared" si="938"/>
        <v>0</v>
      </c>
      <c r="KD88" s="73">
        <f t="shared" si="939"/>
        <v>0</v>
      </c>
      <c r="KE88" s="73">
        <f t="shared" si="940"/>
        <v>0</v>
      </c>
      <c r="KF88" s="73">
        <f t="shared" si="941"/>
        <v>0</v>
      </c>
      <c r="KG88" s="73">
        <f t="shared" si="942"/>
        <v>0</v>
      </c>
    </row>
    <row r="89" spans="1:293" ht="20.25" hidden="1" customHeight="1">
      <c r="A89" s="24">
        <v>110060</v>
      </c>
      <c r="B89" s="24" t="s">
        <v>50</v>
      </c>
      <c r="C89" s="24">
        <v>12</v>
      </c>
      <c r="D89" s="24" t="s">
        <v>178</v>
      </c>
      <c r="E89" s="34" t="s">
        <v>127</v>
      </c>
      <c r="F89" s="46" t="s">
        <v>179</v>
      </c>
      <c r="G89" s="52" t="s">
        <v>180</v>
      </c>
      <c r="H89" s="34">
        <v>181757.73</v>
      </c>
      <c r="I89" s="86">
        <v>2</v>
      </c>
      <c r="J89" s="86"/>
      <c r="K89" s="87"/>
      <c r="L89" s="88">
        <f t="shared" si="1169"/>
        <v>363515.46</v>
      </c>
      <c r="M89" s="86">
        <v>8</v>
      </c>
      <c r="N89" s="33"/>
      <c r="O89" s="24"/>
      <c r="P89" s="55">
        <f t="shared" si="1170"/>
        <v>1454061.84</v>
      </c>
      <c r="Q89" s="58">
        <f t="shared" si="1171"/>
        <v>10</v>
      </c>
      <c r="R89" s="58">
        <f t="shared" si="1171"/>
        <v>0</v>
      </c>
      <c r="S89" s="54"/>
      <c r="T89" s="55">
        <f t="shared" si="1172"/>
        <v>1817577.3</v>
      </c>
      <c r="U89" s="33">
        <v>1</v>
      </c>
      <c r="V89" s="33">
        <f>ROUND(U89*($J$89/$I$89),0)</f>
        <v>0</v>
      </c>
      <c r="W89" s="33"/>
      <c r="X89" s="24"/>
      <c r="Y89" s="34">
        <f>ROUND(U89*$H$89,2)</f>
        <v>181757.73</v>
      </c>
      <c r="Z89" s="34"/>
      <c r="AA89" s="34"/>
      <c r="AB89" s="33">
        <f>ROUND($M$89/12,0)</f>
        <v>1</v>
      </c>
      <c r="AC89" s="33">
        <f>ROUND(AB89*($N$89/$M$89),0)</f>
        <v>0</v>
      </c>
      <c r="AD89" s="33"/>
      <c r="AE89" s="24"/>
      <c r="AF89" s="34">
        <f>ROUND(AB89*$H$89,2)</f>
        <v>181757.73</v>
      </c>
      <c r="AG89" s="55"/>
      <c r="AH89" s="55"/>
      <c r="AI89" s="58">
        <f t="shared" si="1173"/>
        <v>2</v>
      </c>
      <c r="AJ89" s="58">
        <f t="shared" si="1173"/>
        <v>0</v>
      </c>
      <c r="AK89" s="58"/>
      <c r="AL89" s="54"/>
      <c r="AM89" s="55">
        <f t="shared" si="1174"/>
        <v>363515.46</v>
      </c>
      <c r="AN89" s="55"/>
      <c r="AO89" s="55"/>
      <c r="AP89" s="33">
        <v>1</v>
      </c>
      <c r="AQ89" s="33">
        <f>ROUND(AP89*($J$89/$I$89),0)</f>
        <v>0</v>
      </c>
      <c r="AR89" s="33"/>
      <c r="AS89" s="24"/>
      <c r="AT89" s="34">
        <f>ROUND(AP89*$H$89,2)</f>
        <v>181757.73</v>
      </c>
      <c r="AU89" s="34"/>
      <c r="AV89" s="34"/>
      <c r="AW89" s="33">
        <f>ROUND($M$89/12,0)</f>
        <v>1</v>
      </c>
      <c r="AX89" s="33">
        <f>ROUND(AW89*($N$89/$M$89),0)</f>
        <v>0</v>
      </c>
      <c r="AY89" s="33"/>
      <c r="AZ89" s="24"/>
      <c r="BA89" s="34">
        <f>ROUND(AW89*$H$89,2)</f>
        <v>181757.73</v>
      </c>
      <c r="BB89" s="55"/>
      <c r="BC89" s="55"/>
      <c r="BD89" s="58">
        <f t="shared" si="1175"/>
        <v>2</v>
      </c>
      <c r="BE89" s="58">
        <f t="shared" si="1176"/>
        <v>0</v>
      </c>
      <c r="BF89" s="58"/>
      <c r="BG89" s="54"/>
      <c r="BH89" s="55">
        <f t="shared" si="1177"/>
        <v>363515.46</v>
      </c>
      <c r="BI89" s="55"/>
      <c r="BJ89" s="55"/>
      <c r="BK89" s="33"/>
      <c r="BL89" s="33">
        <f>ROUND(BK89*($J$89/$I$89),0)</f>
        <v>0</v>
      </c>
      <c r="BM89" s="33"/>
      <c r="BN89" s="24"/>
      <c r="BO89" s="34">
        <f>ROUND(BK89*$H$89,2)</f>
        <v>0</v>
      </c>
      <c r="BP89" s="34"/>
      <c r="BQ89" s="34"/>
      <c r="BR89" s="33">
        <f>ROUND($M$89/12,0)</f>
        <v>1</v>
      </c>
      <c r="BS89" s="33">
        <f>ROUND(BR89*($N$89/$M$89),0)</f>
        <v>0</v>
      </c>
      <c r="BT89" s="33"/>
      <c r="BU89" s="24"/>
      <c r="BV89" s="34">
        <f>ROUND(BR89*$H$89,2)</f>
        <v>181757.73</v>
      </c>
      <c r="BW89" s="55"/>
      <c r="BX89" s="55"/>
      <c r="BY89" s="58">
        <f t="shared" si="1178"/>
        <v>1</v>
      </c>
      <c r="BZ89" s="58">
        <f t="shared" si="1179"/>
        <v>0</v>
      </c>
      <c r="CA89" s="58"/>
      <c r="CB89" s="54"/>
      <c r="CC89" s="55">
        <f t="shared" si="1180"/>
        <v>181757.73</v>
      </c>
      <c r="CD89" s="55"/>
      <c r="CE89" s="55"/>
      <c r="CF89" s="33"/>
      <c r="CG89" s="33">
        <f>ROUND(CF89*($J$89/$I$89),0)</f>
        <v>0</v>
      </c>
      <c r="CH89" s="33"/>
      <c r="CI89" s="24"/>
      <c r="CJ89" s="34">
        <f>ROUND(CF89*$H$89,2)</f>
        <v>0</v>
      </c>
      <c r="CK89" s="34"/>
      <c r="CL89" s="34"/>
      <c r="CM89" s="33">
        <f>ROUND($M$89/12,0)</f>
        <v>1</v>
      </c>
      <c r="CN89" s="33">
        <f>ROUND(CM89*($N$89/$M$89),0)</f>
        <v>0</v>
      </c>
      <c r="CO89" s="33"/>
      <c r="CP89" s="24"/>
      <c r="CQ89" s="34">
        <f>ROUND(CM89*$H$89,2)</f>
        <v>181757.73</v>
      </c>
      <c r="CR89" s="55"/>
      <c r="CS89" s="55"/>
      <c r="CT89" s="58">
        <f t="shared" si="1181"/>
        <v>1</v>
      </c>
      <c r="CU89" s="58">
        <f t="shared" si="1182"/>
        <v>0</v>
      </c>
      <c r="CV89" s="58"/>
      <c r="CW89" s="54"/>
      <c r="CX89" s="55">
        <f t="shared" si="1183"/>
        <v>181757.73</v>
      </c>
      <c r="CY89" s="55"/>
      <c r="CZ89" s="55"/>
      <c r="DA89" s="33"/>
      <c r="DB89" s="33">
        <f>ROUND(DA89*($J$89/$I$89),0)</f>
        <v>0</v>
      </c>
      <c r="DC89" s="33"/>
      <c r="DD89" s="24"/>
      <c r="DE89" s="34">
        <f>ROUND(DA89*$H$89,2)</f>
        <v>0</v>
      </c>
      <c r="DF89" s="34"/>
      <c r="DG89" s="34"/>
      <c r="DH89" s="33">
        <f>ROUND($M$89/12,0)</f>
        <v>1</v>
      </c>
      <c r="DI89" s="33">
        <f>ROUND(DH89*($N$89/$M$89),0)</f>
        <v>0</v>
      </c>
      <c r="DJ89" s="33"/>
      <c r="DK89" s="24"/>
      <c r="DL89" s="34">
        <f>ROUND(DH89*$H$89,2)</f>
        <v>181757.73</v>
      </c>
      <c r="DM89" s="55"/>
      <c r="DN89" s="55"/>
      <c r="DO89" s="58">
        <f t="shared" si="1184"/>
        <v>1</v>
      </c>
      <c r="DP89" s="58">
        <f t="shared" si="1185"/>
        <v>0</v>
      </c>
      <c r="DQ89" s="58"/>
      <c r="DR89" s="54"/>
      <c r="DS89" s="55">
        <f t="shared" si="1186"/>
        <v>181757.73</v>
      </c>
      <c r="DT89" s="55"/>
      <c r="DU89" s="55"/>
      <c r="DV89" s="33"/>
      <c r="DW89" s="33">
        <f>ROUND(DV89*($J$89/$I$89),0)</f>
        <v>0</v>
      </c>
      <c r="DX89" s="33"/>
      <c r="DY89" s="24"/>
      <c r="DZ89" s="34">
        <f>ROUND(DV89*$H$89,2)</f>
        <v>0</v>
      </c>
      <c r="EA89" s="34"/>
      <c r="EB89" s="34"/>
      <c r="EC89" s="33">
        <f>ROUND($M$89/12,0)</f>
        <v>1</v>
      </c>
      <c r="ED89" s="33">
        <f>ROUND(EC89*($N$89/$M$89),0)</f>
        <v>0</v>
      </c>
      <c r="EE89" s="33"/>
      <c r="EF89" s="24"/>
      <c r="EG89" s="34">
        <f>ROUND(EC89*$H$89,2)</f>
        <v>181757.73</v>
      </c>
      <c r="EH89" s="55"/>
      <c r="EI89" s="55"/>
      <c r="EJ89" s="58">
        <f t="shared" si="1187"/>
        <v>1</v>
      </c>
      <c r="EK89" s="58">
        <f t="shared" si="1188"/>
        <v>0</v>
      </c>
      <c r="EL89" s="58"/>
      <c r="EM89" s="54"/>
      <c r="EN89" s="55">
        <f t="shared" si="1189"/>
        <v>181757.73</v>
      </c>
      <c r="EO89" s="55"/>
      <c r="EP89" s="55"/>
      <c r="EQ89" s="33"/>
      <c r="ER89" s="33">
        <f>ROUND(EQ89*($J$89/$I$89),0)</f>
        <v>0</v>
      </c>
      <c r="ES89" s="33"/>
      <c r="ET89" s="24"/>
      <c r="EU89" s="34">
        <f>ROUND(EQ89*$H$89,2)</f>
        <v>0</v>
      </c>
      <c r="EV89" s="34"/>
      <c r="EW89" s="34"/>
      <c r="EX89" s="33">
        <f>ROUND($M$89/12,0)</f>
        <v>1</v>
      </c>
      <c r="EY89" s="33">
        <f>ROUND(EX89*($N$89/$M$89),0)</f>
        <v>0</v>
      </c>
      <c r="EZ89" s="33"/>
      <c r="FA89" s="24"/>
      <c r="FB89" s="34">
        <f>ROUND(EX89*$H$89,2)</f>
        <v>181757.73</v>
      </c>
      <c r="FC89" s="55"/>
      <c r="FD89" s="55"/>
      <c r="FE89" s="58">
        <f t="shared" si="1190"/>
        <v>1</v>
      </c>
      <c r="FF89" s="58">
        <f t="shared" si="1191"/>
        <v>0</v>
      </c>
      <c r="FG89" s="58"/>
      <c r="FH89" s="54"/>
      <c r="FI89" s="55">
        <f t="shared" si="1192"/>
        <v>181757.73</v>
      </c>
      <c r="FJ89" s="55"/>
      <c r="FK89" s="55"/>
      <c r="FL89" s="33"/>
      <c r="FM89" s="33">
        <f>ROUND(FL89*($J$89/$I$89),0)</f>
        <v>0</v>
      </c>
      <c r="FN89" s="33"/>
      <c r="FO89" s="24"/>
      <c r="FP89" s="34">
        <f>ROUND(FL89*$H$89,2)</f>
        <v>0</v>
      </c>
      <c r="FQ89" s="34"/>
      <c r="FR89" s="34"/>
      <c r="FS89" s="33">
        <f>ROUND($M$89/12,0)</f>
        <v>1</v>
      </c>
      <c r="FT89" s="33">
        <f>ROUND(FS89*($N$89/$M$89),0)</f>
        <v>0</v>
      </c>
      <c r="FU89" s="33"/>
      <c r="FV89" s="24"/>
      <c r="FW89" s="34">
        <f>ROUND(FS89*$H$89,2)</f>
        <v>181757.73</v>
      </c>
      <c r="FX89" s="55"/>
      <c r="FY89" s="55"/>
      <c r="FZ89" s="58">
        <f t="shared" si="1193"/>
        <v>1</v>
      </c>
      <c r="GA89" s="58">
        <f t="shared" si="1194"/>
        <v>0</v>
      </c>
      <c r="GB89" s="58"/>
      <c r="GC89" s="54"/>
      <c r="GD89" s="55">
        <f t="shared" si="1195"/>
        <v>181757.73</v>
      </c>
      <c r="GE89" s="55"/>
      <c r="GF89" s="55"/>
      <c r="GG89" s="33"/>
      <c r="GH89" s="33">
        <f>ROUND(GG89*($J$89/$I$89),0)</f>
        <v>0</v>
      </c>
      <c r="GI89" s="33"/>
      <c r="GJ89" s="24"/>
      <c r="GK89" s="34">
        <f>ROUND(GG89*$H$89,2)</f>
        <v>0</v>
      </c>
      <c r="GL89" s="34"/>
      <c r="GM89" s="34"/>
      <c r="GN89" s="33"/>
      <c r="GO89" s="33">
        <f>ROUND(GN89*($N$89/$M$89),0)</f>
        <v>0</v>
      </c>
      <c r="GP89" s="33"/>
      <c r="GQ89" s="24"/>
      <c r="GR89" s="34">
        <f>ROUND(GN89*$H$89,2)</f>
        <v>0</v>
      </c>
      <c r="GS89" s="55"/>
      <c r="GT89" s="55"/>
      <c r="GU89" s="58">
        <f t="shared" si="1196"/>
        <v>0</v>
      </c>
      <c r="GV89" s="58">
        <f t="shared" si="1197"/>
        <v>0</v>
      </c>
      <c r="GW89" s="58"/>
      <c r="GX89" s="54"/>
      <c r="GY89" s="55">
        <f t="shared" si="1198"/>
        <v>0</v>
      </c>
      <c r="GZ89" s="55"/>
      <c r="HA89" s="55"/>
      <c r="HB89" s="33"/>
      <c r="HC89" s="33">
        <f>ROUND(HB89*($J$89/$I$89),0)</f>
        <v>0</v>
      </c>
      <c r="HD89" s="33"/>
      <c r="HE89" s="24"/>
      <c r="HF89" s="34">
        <f>ROUND(HB89*$H$89,2)</f>
        <v>0</v>
      </c>
      <c r="HG89" s="34"/>
      <c r="HH89" s="34"/>
      <c r="HI89" s="33"/>
      <c r="HJ89" s="33">
        <f>ROUND(HI89*($N$89/$M$89),0)</f>
        <v>0</v>
      </c>
      <c r="HK89" s="33"/>
      <c r="HL89" s="24"/>
      <c r="HM89" s="34">
        <f>ROUND(HI89*$H$89,2)</f>
        <v>0</v>
      </c>
      <c r="HN89" s="55"/>
      <c r="HO89" s="55"/>
      <c r="HP89" s="58">
        <f t="shared" si="1199"/>
        <v>0</v>
      </c>
      <c r="HQ89" s="58">
        <f t="shared" si="1200"/>
        <v>0</v>
      </c>
      <c r="HR89" s="58"/>
      <c r="HS89" s="54"/>
      <c r="HT89" s="55">
        <f t="shared" si="1201"/>
        <v>0</v>
      </c>
      <c r="HU89" s="55"/>
      <c r="HV89" s="55"/>
      <c r="HW89" s="33"/>
      <c r="HX89" s="33">
        <f>ROUND(HW89*($J$89/$I$89),0)</f>
        <v>0</v>
      </c>
      <c r="HY89" s="33"/>
      <c r="HZ89" s="24"/>
      <c r="IA89" s="34">
        <f>ROUND(HW89*$H$89,2)</f>
        <v>0</v>
      </c>
      <c r="IB89" s="34"/>
      <c r="IC89" s="34"/>
      <c r="ID89" s="33"/>
      <c r="IE89" s="33">
        <f>ROUND(ID89*($N$89/$M$89),0)</f>
        <v>0</v>
      </c>
      <c r="IF89" s="33"/>
      <c r="IG89" s="24"/>
      <c r="IH89" s="34">
        <f>ROUND(ID89*$H$89,2)</f>
        <v>0</v>
      </c>
      <c r="II89" s="55"/>
      <c r="IJ89" s="55"/>
      <c r="IK89" s="58">
        <f t="shared" si="1202"/>
        <v>0</v>
      </c>
      <c r="IL89" s="58">
        <f t="shared" si="1203"/>
        <v>0</v>
      </c>
      <c r="IM89" s="58"/>
      <c r="IN89" s="54"/>
      <c r="IO89" s="55">
        <f t="shared" si="1204"/>
        <v>0</v>
      </c>
      <c r="IP89" s="55"/>
      <c r="IQ89" s="55"/>
      <c r="IR89" s="33"/>
      <c r="IS89" s="33">
        <f>ROUND(IR89*($J$89/$I$89),0)</f>
        <v>0</v>
      </c>
      <c r="IT89" s="33"/>
      <c r="IU89" s="24"/>
      <c r="IV89" s="34">
        <f>ROUND(IR89*$H$89,2)</f>
        <v>0</v>
      </c>
      <c r="IW89" s="34"/>
      <c r="IX89" s="34"/>
      <c r="IY89" s="33"/>
      <c r="IZ89" s="33">
        <f>ROUND(IY89*($N$89/$M$89),0)</f>
        <v>0</v>
      </c>
      <c r="JA89" s="33"/>
      <c r="JB89" s="24"/>
      <c r="JC89" s="34">
        <f>ROUND(IY89*$H$89,2)</f>
        <v>0</v>
      </c>
      <c r="JD89" s="58">
        <f t="shared" si="1205"/>
        <v>0</v>
      </c>
      <c r="JE89" s="58">
        <f t="shared" si="1206"/>
        <v>0</v>
      </c>
      <c r="JF89" s="58"/>
      <c r="JG89" s="54"/>
      <c r="JH89" s="55">
        <f t="shared" si="1207"/>
        <v>0</v>
      </c>
      <c r="JI89" s="33">
        <f t="shared" si="1208"/>
        <v>2</v>
      </c>
      <c r="JJ89" s="33">
        <f t="shared" si="1208"/>
        <v>0</v>
      </c>
      <c r="JK89" s="33"/>
      <c r="JL89" s="34">
        <f t="shared" si="1209"/>
        <v>363515.46</v>
      </c>
      <c r="JM89" s="33">
        <f t="shared" si="1210"/>
        <v>8</v>
      </c>
      <c r="JN89" s="33">
        <f t="shared" si="1211"/>
        <v>0</v>
      </c>
      <c r="JO89" s="33"/>
      <c r="JP89" s="34">
        <f t="shared" si="1212"/>
        <v>1454061.84</v>
      </c>
      <c r="JQ89" s="58">
        <f t="shared" si="1213"/>
        <v>10</v>
      </c>
      <c r="JR89" s="58">
        <f t="shared" si="1214"/>
        <v>0</v>
      </c>
      <c r="JS89" s="54"/>
      <c r="JT89" s="55">
        <f t="shared" si="1215"/>
        <v>1817577.3</v>
      </c>
      <c r="JV89" s="73">
        <f t="shared" si="931"/>
        <v>0</v>
      </c>
      <c r="JW89" s="73">
        <f t="shared" si="932"/>
        <v>0</v>
      </c>
      <c r="JX89" s="73">
        <f t="shared" si="933"/>
        <v>0</v>
      </c>
      <c r="JY89" s="80">
        <f t="shared" si="934"/>
        <v>0</v>
      </c>
      <c r="JZ89" s="73">
        <f t="shared" si="935"/>
        <v>0</v>
      </c>
      <c r="KA89" s="73">
        <f t="shared" si="936"/>
        <v>0</v>
      </c>
      <c r="KB89" s="73">
        <f t="shared" si="937"/>
        <v>0</v>
      </c>
      <c r="KC89" s="73">
        <f t="shared" si="938"/>
        <v>0</v>
      </c>
      <c r="KD89" s="73">
        <f t="shared" si="939"/>
        <v>0</v>
      </c>
      <c r="KE89" s="73">
        <f t="shared" si="940"/>
        <v>0</v>
      </c>
      <c r="KF89" s="73">
        <f t="shared" si="941"/>
        <v>0</v>
      </c>
      <c r="KG89" s="73">
        <f t="shared" si="942"/>
        <v>0</v>
      </c>
    </row>
    <row r="90" spans="1:293" ht="20.25" hidden="1" customHeight="1">
      <c r="A90" s="24">
        <v>110060</v>
      </c>
      <c r="B90" s="24" t="s">
        <v>50</v>
      </c>
      <c r="C90" s="24">
        <v>15</v>
      </c>
      <c r="D90" s="24" t="s">
        <v>130</v>
      </c>
      <c r="E90" s="34" t="s">
        <v>127</v>
      </c>
      <c r="F90" s="46" t="s">
        <v>131</v>
      </c>
      <c r="G90" s="52" t="s">
        <v>132</v>
      </c>
      <c r="H90" s="34">
        <v>235747.33</v>
      </c>
      <c r="I90" s="86">
        <v>4</v>
      </c>
      <c r="J90" s="86"/>
      <c r="K90" s="87"/>
      <c r="L90" s="88">
        <f t="shared" si="1169"/>
        <v>942989.32</v>
      </c>
      <c r="M90" s="86">
        <v>4</v>
      </c>
      <c r="N90" s="33"/>
      <c r="O90" s="24"/>
      <c r="P90" s="55">
        <f t="shared" si="1170"/>
        <v>942989.32</v>
      </c>
      <c r="Q90" s="58">
        <f t="shared" si="1171"/>
        <v>8</v>
      </c>
      <c r="R90" s="58">
        <f t="shared" si="1171"/>
        <v>0</v>
      </c>
      <c r="S90" s="54"/>
      <c r="T90" s="55">
        <f t="shared" si="1172"/>
        <v>1885978.64</v>
      </c>
      <c r="U90" s="33">
        <v>1</v>
      </c>
      <c r="V90" s="33">
        <f>ROUND(U90*($J$90/$I$90),0)</f>
        <v>0</v>
      </c>
      <c r="W90" s="33"/>
      <c r="X90" s="24"/>
      <c r="Y90" s="34">
        <f>ROUND(U90*$H$90,2)</f>
        <v>235747.33</v>
      </c>
      <c r="Z90" s="34"/>
      <c r="AA90" s="34"/>
      <c r="AB90" s="33">
        <v>1</v>
      </c>
      <c r="AC90" s="33">
        <f>ROUND(AB90*($N$90/$M$90),0)</f>
        <v>0</v>
      </c>
      <c r="AD90" s="33"/>
      <c r="AE90" s="24"/>
      <c r="AF90" s="34">
        <f>ROUND(AB90*$H$90,2)</f>
        <v>235747.33</v>
      </c>
      <c r="AG90" s="55"/>
      <c r="AH90" s="55"/>
      <c r="AI90" s="58">
        <f t="shared" si="1173"/>
        <v>2</v>
      </c>
      <c r="AJ90" s="58">
        <f t="shared" si="1173"/>
        <v>0</v>
      </c>
      <c r="AK90" s="58"/>
      <c r="AL90" s="54"/>
      <c r="AM90" s="55">
        <f t="shared" si="1174"/>
        <v>471494.66</v>
      </c>
      <c r="AN90" s="55"/>
      <c r="AO90" s="55"/>
      <c r="AP90" s="33">
        <v>1</v>
      </c>
      <c r="AQ90" s="33">
        <f>ROUND(AP90*($J$90/$I$90),0)</f>
        <v>0</v>
      </c>
      <c r="AR90" s="33"/>
      <c r="AS90" s="24"/>
      <c r="AT90" s="34">
        <f>ROUND(AP90*$H$90,2)</f>
        <v>235747.33</v>
      </c>
      <c r="AU90" s="34"/>
      <c r="AV90" s="34"/>
      <c r="AW90" s="33">
        <v>1</v>
      </c>
      <c r="AX90" s="33">
        <f>ROUND(AW90*($N$90/$M$90),0)</f>
        <v>0</v>
      </c>
      <c r="AY90" s="33"/>
      <c r="AZ90" s="24"/>
      <c r="BA90" s="34">
        <f>ROUND(AW90*$H$90,2)</f>
        <v>235747.33</v>
      </c>
      <c r="BB90" s="55"/>
      <c r="BC90" s="55"/>
      <c r="BD90" s="58">
        <f t="shared" si="1175"/>
        <v>2</v>
      </c>
      <c r="BE90" s="58">
        <f t="shared" si="1176"/>
        <v>0</v>
      </c>
      <c r="BF90" s="58"/>
      <c r="BG90" s="54"/>
      <c r="BH90" s="55">
        <f t="shared" si="1177"/>
        <v>471494.66</v>
      </c>
      <c r="BI90" s="55"/>
      <c r="BJ90" s="55"/>
      <c r="BK90" s="33">
        <v>1</v>
      </c>
      <c r="BL90" s="33">
        <f>ROUND(BK90*($J$90/$I$90),0)</f>
        <v>0</v>
      </c>
      <c r="BM90" s="33"/>
      <c r="BN90" s="24"/>
      <c r="BO90" s="34">
        <f>ROUND(BK90*$H$90,2)</f>
        <v>235747.33</v>
      </c>
      <c r="BP90" s="34"/>
      <c r="BQ90" s="34"/>
      <c r="BR90" s="33">
        <v>1</v>
      </c>
      <c r="BS90" s="33">
        <f>ROUND(BR90*($N$90/$M$90),0)</f>
        <v>0</v>
      </c>
      <c r="BT90" s="33"/>
      <c r="BU90" s="24"/>
      <c r="BV90" s="34">
        <f>ROUND(BR90*$H$90,2)</f>
        <v>235747.33</v>
      </c>
      <c r="BW90" s="55"/>
      <c r="BX90" s="55"/>
      <c r="BY90" s="58">
        <f t="shared" si="1178"/>
        <v>2</v>
      </c>
      <c r="BZ90" s="58">
        <f t="shared" si="1179"/>
        <v>0</v>
      </c>
      <c r="CA90" s="58"/>
      <c r="CB90" s="54"/>
      <c r="CC90" s="55">
        <f t="shared" si="1180"/>
        <v>471494.66</v>
      </c>
      <c r="CD90" s="55"/>
      <c r="CE90" s="55"/>
      <c r="CF90" s="33">
        <v>1</v>
      </c>
      <c r="CG90" s="33">
        <f>ROUND(CF90*($J$90/$I$90),0)</f>
        <v>0</v>
      </c>
      <c r="CH90" s="33"/>
      <c r="CI90" s="24"/>
      <c r="CJ90" s="34">
        <f>ROUND(CF90*$H$90,2)</f>
        <v>235747.33</v>
      </c>
      <c r="CK90" s="34"/>
      <c r="CL90" s="34"/>
      <c r="CM90" s="33">
        <v>1</v>
      </c>
      <c r="CN90" s="33">
        <f>ROUND(CM90*($N$90/$M$90),0)</f>
        <v>0</v>
      </c>
      <c r="CO90" s="33"/>
      <c r="CP90" s="24"/>
      <c r="CQ90" s="34">
        <f>ROUND(CM90*$H$90,2)</f>
        <v>235747.33</v>
      </c>
      <c r="CR90" s="55"/>
      <c r="CS90" s="55"/>
      <c r="CT90" s="58">
        <f t="shared" si="1181"/>
        <v>2</v>
      </c>
      <c r="CU90" s="58">
        <f t="shared" si="1182"/>
        <v>0</v>
      </c>
      <c r="CV90" s="58"/>
      <c r="CW90" s="54"/>
      <c r="CX90" s="55">
        <f t="shared" si="1183"/>
        <v>471494.66</v>
      </c>
      <c r="CY90" s="55"/>
      <c r="CZ90" s="55"/>
      <c r="DA90" s="33"/>
      <c r="DB90" s="33">
        <f>ROUND(DA90*($J$90/$I$90),0)</f>
        <v>0</v>
      </c>
      <c r="DC90" s="33"/>
      <c r="DD90" s="24"/>
      <c r="DE90" s="34">
        <f>ROUND(DA90*$H$90,2)</f>
        <v>0</v>
      </c>
      <c r="DF90" s="34"/>
      <c r="DG90" s="34"/>
      <c r="DH90" s="33"/>
      <c r="DI90" s="33">
        <f>ROUND(DH90*($N$90/$M$90),0)</f>
        <v>0</v>
      </c>
      <c r="DJ90" s="33"/>
      <c r="DK90" s="24"/>
      <c r="DL90" s="34">
        <f>ROUND(DH90*$H$90,2)</f>
        <v>0</v>
      </c>
      <c r="DM90" s="55"/>
      <c r="DN90" s="55"/>
      <c r="DO90" s="58">
        <f t="shared" si="1184"/>
        <v>0</v>
      </c>
      <c r="DP90" s="58">
        <f t="shared" si="1185"/>
        <v>0</v>
      </c>
      <c r="DQ90" s="58"/>
      <c r="DR90" s="54"/>
      <c r="DS90" s="55">
        <f t="shared" si="1186"/>
        <v>0</v>
      </c>
      <c r="DT90" s="55"/>
      <c r="DU90" s="55"/>
      <c r="DV90" s="33"/>
      <c r="DW90" s="33">
        <f>ROUND(DV90*($J$90/$I$90),0)</f>
        <v>0</v>
      </c>
      <c r="DX90" s="33"/>
      <c r="DY90" s="24"/>
      <c r="DZ90" s="34">
        <f>ROUND(DV90*$H$90,2)</f>
        <v>0</v>
      </c>
      <c r="EA90" s="34"/>
      <c r="EB90" s="34"/>
      <c r="EC90" s="33"/>
      <c r="ED90" s="33">
        <f>ROUND(EC90*($N$90/$M$90),0)</f>
        <v>0</v>
      </c>
      <c r="EE90" s="33"/>
      <c r="EF90" s="24"/>
      <c r="EG90" s="34">
        <f>ROUND(EC90*$H$90,2)</f>
        <v>0</v>
      </c>
      <c r="EH90" s="55"/>
      <c r="EI90" s="55"/>
      <c r="EJ90" s="58">
        <f t="shared" si="1187"/>
        <v>0</v>
      </c>
      <c r="EK90" s="58">
        <f t="shared" si="1188"/>
        <v>0</v>
      </c>
      <c r="EL90" s="58"/>
      <c r="EM90" s="54"/>
      <c r="EN90" s="55">
        <f t="shared" si="1189"/>
        <v>0</v>
      </c>
      <c r="EO90" s="55"/>
      <c r="EP90" s="55"/>
      <c r="EQ90" s="33"/>
      <c r="ER90" s="33">
        <f>ROUND(EQ90*($J$90/$I$90),0)</f>
        <v>0</v>
      </c>
      <c r="ES90" s="33"/>
      <c r="ET90" s="24"/>
      <c r="EU90" s="34">
        <f>ROUND(EQ90*$H$90,2)</f>
        <v>0</v>
      </c>
      <c r="EV90" s="34"/>
      <c r="EW90" s="34"/>
      <c r="EX90" s="33"/>
      <c r="EY90" s="33">
        <f>ROUND(EX90*($N$90/$M$90),0)</f>
        <v>0</v>
      </c>
      <c r="EZ90" s="33"/>
      <c r="FA90" s="24"/>
      <c r="FB90" s="34">
        <f>ROUND(EX90*$H$90,2)</f>
        <v>0</v>
      </c>
      <c r="FC90" s="55"/>
      <c r="FD90" s="55"/>
      <c r="FE90" s="58">
        <f t="shared" si="1190"/>
        <v>0</v>
      </c>
      <c r="FF90" s="58">
        <f t="shared" si="1191"/>
        <v>0</v>
      </c>
      <c r="FG90" s="58"/>
      <c r="FH90" s="54"/>
      <c r="FI90" s="55">
        <f t="shared" si="1192"/>
        <v>0</v>
      </c>
      <c r="FJ90" s="55"/>
      <c r="FK90" s="55"/>
      <c r="FL90" s="33"/>
      <c r="FM90" s="33">
        <f>ROUND(FL90*($J$90/$I$90),0)</f>
        <v>0</v>
      </c>
      <c r="FN90" s="33"/>
      <c r="FO90" s="24"/>
      <c r="FP90" s="34">
        <f>ROUND(FL90*$H$90,2)</f>
        <v>0</v>
      </c>
      <c r="FQ90" s="34"/>
      <c r="FR90" s="34"/>
      <c r="FS90" s="33"/>
      <c r="FT90" s="33">
        <f>ROUND(FS90*($N$90/$M$90),0)</f>
        <v>0</v>
      </c>
      <c r="FU90" s="33"/>
      <c r="FV90" s="24"/>
      <c r="FW90" s="34">
        <f>ROUND(FS90*$H$90,2)</f>
        <v>0</v>
      </c>
      <c r="FX90" s="55"/>
      <c r="FY90" s="55"/>
      <c r="FZ90" s="58">
        <f t="shared" si="1193"/>
        <v>0</v>
      </c>
      <c r="GA90" s="58">
        <f t="shared" si="1194"/>
        <v>0</v>
      </c>
      <c r="GB90" s="58"/>
      <c r="GC90" s="54"/>
      <c r="GD90" s="55">
        <f t="shared" si="1195"/>
        <v>0</v>
      </c>
      <c r="GE90" s="55"/>
      <c r="GF90" s="55"/>
      <c r="GG90" s="33"/>
      <c r="GH90" s="33">
        <f>ROUND(GG90*($J$90/$I$90),0)</f>
        <v>0</v>
      </c>
      <c r="GI90" s="33"/>
      <c r="GJ90" s="24"/>
      <c r="GK90" s="34">
        <f>ROUND(GG90*$H$90,2)</f>
        <v>0</v>
      </c>
      <c r="GL90" s="34"/>
      <c r="GM90" s="34"/>
      <c r="GN90" s="33"/>
      <c r="GO90" s="33">
        <f>ROUND(GN90*($N$90/$M$90),0)</f>
        <v>0</v>
      </c>
      <c r="GP90" s="33"/>
      <c r="GQ90" s="24"/>
      <c r="GR90" s="34">
        <f>ROUND(GN90*$H$90,2)</f>
        <v>0</v>
      </c>
      <c r="GS90" s="55"/>
      <c r="GT90" s="55"/>
      <c r="GU90" s="58">
        <f t="shared" si="1196"/>
        <v>0</v>
      </c>
      <c r="GV90" s="58">
        <f t="shared" si="1197"/>
        <v>0</v>
      </c>
      <c r="GW90" s="58"/>
      <c r="GX90" s="54"/>
      <c r="GY90" s="55">
        <f t="shared" si="1198"/>
        <v>0</v>
      </c>
      <c r="GZ90" s="55"/>
      <c r="HA90" s="55"/>
      <c r="HB90" s="33"/>
      <c r="HC90" s="33">
        <f>ROUND(HB90*($J$90/$I$90),0)</f>
        <v>0</v>
      </c>
      <c r="HD90" s="33"/>
      <c r="HE90" s="24"/>
      <c r="HF90" s="34">
        <f>ROUND(HB90*$H$90,2)</f>
        <v>0</v>
      </c>
      <c r="HG90" s="34"/>
      <c r="HH90" s="34"/>
      <c r="HI90" s="33"/>
      <c r="HJ90" s="33">
        <f>ROUND(HI90*($N$90/$M$90),0)</f>
        <v>0</v>
      </c>
      <c r="HK90" s="33"/>
      <c r="HL90" s="24"/>
      <c r="HM90" s="34">
        <f>ROUND(HI90*$H$90,2)</f>
        <v>0</v>
      </c>
      <c r="HN90" s="55"/>
      <c r="HO90" s="55"/>
      <c r="HP90" s="58">
        <f t="shared" si="1199"/>
        <v>0</v>
      </c>
      <c r="HQ90" s="58">
        <f t="shared" si="1200"/>
        <v>0</v>
      </c>
      <c r="HR90" s="58"/>
      <c r="HS90" s="54"/>
      <c r="HT90" s="55">
        <f t="shared" si="1201"/>
        <v>0</v>
      </c>
      <c r="HU90" s="55"/>
      <c r="HV90" s="55"/>
      <c r="HW90" s="33"/>
      <c r="HX90" s="33">
        <f>ROUND(HW90*($J$90/$I$90),0)</f>
        <v>0</v>
      </c>
      <c r="HY90" s="33"/>
      <c r="HZ90" s="24"/>
      <c r="IA90" s="34">
        <f>ROUND(HW90*$H$90,2)</f>
        <v>0</v>
      </c>
      <c r="IB90" s="34"/>
      <c r="IC90" s="34"/>
      <c r="ID90" s="33"/>
      <c r="IE90" s="33">
        <f>ROUND(ID90*($N$90/$M$90),0)</f>
        <v>0</v>
      </c>
      <c r="IF90" s="33"/>
      <c r="IG90" s="24"/>
      <c r="IH90" s="34">
        <f>ROUND(ID90*$H$90,2)</f>
        <v>0</v>
      </c>
      <c r="II90" s="55"/>
      <c r="IJ90" s="55"/>
      <c r="IK90" s="58">
        <f t="shared" si="1202"/>
        <v>0</v>
      </c>
      <c r="IL90" s="58">
        <f t="shared" si="1203"/>
        <v>0</v>
      </c>
      <c r="IM90" s="58"/>
      <c r="IN90" s="54"/>
      <c r="IO90" s="55">
        <f t="shared" si="1204"/>
        <v>0</v>
      </c>
      <c r="IP90" s="55"/>
      <c r="IQ90" s="55"/>
      <c r="IR90" s="33"/>
      <c r="IS90" s="33">
        <f>ROUND(IR90*($J$90/$I$90),0)</f>
        <v>0</v>
      </c>
      <c r="IT90" s="33"/>
      <c r="IU90" s="24"/>
      <c r="IV90" s="34">
        <f>ROUND(IR90*$H$90,2)</f>
        <v>0</v>
      </c>
      <c r="IW90" s="34"/>
      <c r="IX90" s="34"/>
      <c r="IY90" s="33"/>
      <c r="IZ90" s="33">
        <f>ROUND(IY90*($N$90/$M$90),0)</f>
        <v>0</v>
      </c>
      <c r="JA90" s="33"/>
      <c r="JB90" s="24"/>
      <c r="JC90" s="34">
        <f>ROUND(IY90*$H$90,2)</f>
        <v>0</v>
      </c>
      <c r="JD90" s="58">
        <f t="shared" si="1205"/>
        <v>0</v>
      </c>
      <c r="JE90" s="58">
        <f t="shared" si="1206"/>
        <v>0</v>
      </c>
      <c r="JF90" s="58"/>
      <c r="JG90" s="54"/>
      <c r="JH90" s="55">
        <f t="shared" si="1207"/>
        <v>0</v>
      </c>
      <c r="JI90" s="33">
        <f t="shared" si="1208"/>
        <v>4</v>
      </c>
      <c r="JJ90" s="33">
        <f t="shared" si="1208"/>
        <v>0</v>
      </c>
      <c r="JK90" s="33"/>
      <c r="JL90" s="34">
        <f t="shared" si="1209"/>
        <v>942989.32</v>
      </c>
      <c r="JM90" s="33">
        <f t="shared" si="1210"/>
        <v>4</v>
      </c>
      <c r="JN90" s="33">
        <f t="shared" si="1211"/>
        <v>0</v>
      </c>
      <c r="JO90" s="33"/>
      <c r="JP90" s="34">
        <f t="shared" si="1212"/>
        <v>942989.32</v>
      </c>
      <c r="JQ90" s="58">
        <f t="shared" si="1213"/>
        <v>8</v>
      </c>
      <c r="JR90" s="58">
        <f t="shared" si="1214"/>
        <v>0</v>
      </c>
      <c r="JS90" s="54"/>
      <c r="JT90" s="55">
        <f t="shared" si="1215"/>
        <v>1885978.64</v>
      </c>
      <c r="JV90" s="73">
        <f t="shared" si="931"/>
        <v>0</v>
      </c>
      <c r="JW90" s="73">
        <f t="shared" si="932"/>
        <v>0</v>
      </c>
      <c r="JX90" s="73">
        <f t="shared" si="933"/>
        <v>0</v>
      </c>
      <c r="JY90" s="80">
        <f t="shared" si="934"/>
        <v>0</v>
      </c>
      <c r="JZ90" s="73">
        <f t="shared" si="935"/>
        <v>0</v>
      </c>
      <c r="KA90" s="73">
        <f t="shared" si="936"/>
        <v>0</v>
      </c>
      <c r="KB90" s="73">
        <f t="shared" si="937"/>
        <v>0</v>
      </c>
      <c r="KC90" s="73">
        <f t="shared" si="938"/>
        <v>0</v>
      </c>
      <c r="KD90" s="73">
        <f t="shared" si="939"/>
        <v>0</v>
      </c>
      <c r="KE90" s="73">
        <f t="shared" si="940"/>
        <v>0</v>
      </c>
      <c r="KF90" s="73">
        <f t="shared" si="941"/>
        <v>0</v>
      </c>
      <c r="KG90" s="73">
        <f t="shared" si="942"/>
        <v>0</v>
      </c>
    </row>
    <row r="91" spans="1:293" s="22" customFormat="1" ht="20.25" hidden="1" customHeight="1">
      <c r="A91" s="25">
        <v>110060</v>
      </c>
      <c r="B91" s="25" t="s">
        <v>50</v>
      </c>
      <c r="C91" s="25"/>
      <c r="D91" s="25"/>
      <c r="E91" s="37" t="s">
        <v>141</v>
      </c>
      <c r="F91" s="47"/>
      <c r="G91" s="53"/>
      <c r="H91" s="37"/>
      <c r="I91" s="89">
        <f>I92</f>
        <v>3</v>
      </c>
      <c r="J91" s="89">
        <f>J92</f>
        <v>0</v>
      </c>
      <c r="K91" s="90"/>
      <c r="L91" s="91">
        <f>L92</f>
        <v>317668.56</v>
      </c>
      <c r="M91" s="89">
        <f>M92</f>
        <v>2</v>
      </c>
      <c r="N91" s="36">
        <f>N92</f>
        <v>0</v>
      </c>
      <c r="O91" s="25"/>
      <c r="P91" s="37">
        <f>P92</f>
        <v>211779.04</v>
      </c>
      <c r="Q91" s="36">
        <f>Q92</f>
        <v>5</v>
      </c>
      <c r="R91" s="36">
        <f>R92</f>
        <v>0</v>
      </c>
      <c r="S91" s="25"/>
      <c r="T91" s="37">
        <f>T92</f>
        <v>529447.6</v>
      </c>
      <c r="U91" s="36">
        <f>U92</f>
        <v>1</v>
      </c>
      <c r="V91" s="36">
        <f>V92</f>
        <v>0</v>
      </c>
      <c r="W91" s="36"/>
      <c r="X91" s="25"/>
      <c r="Y91" s="37">
        <f>Y92</f>
        <v>105889.52</v>
      </c>
      <c r="Z91" s="37"/>
      <c r="AA91" s="37"/>
      <c r="AB91" s="36">
        <f>AB92</f>
        <v>1</v>
      </c>
      <c r="AC91" s="36">
        <f>AC92</f>
        <v>0</v>
      </c>
      <c r="AD91" s="36"/>
      <c r="AE91" s="25"/>
      <c r="AF91" s="37">
        <f>AF92</f>
        <v>105889.52</v>
      </c>
      <c r="AG91" s="37"/>
      <c r="AH91" s="37"/>
      <c r="AI91" s="36">
        <f>AI92</f>
        <v>2</v>
      </c>
      <c r="AJ91" s="36">
        <f>AJ92</f>
        <v>0</v>
      </c>
      <c r="AK91" s="36"/>
      <c r="AL91" s="25"/>
      <c r="AM91" s="37">
        <f>AM92</f>
        <v>211779.04</v>
      </c>
      <c r="AN91" s="37"/>
      <c r="AO91" s="37"/>
      <c r="AP91" s="36">
        <f>AP92</f>
        <v>1</v>
      </c>
      <c r="AQ91" s="36">
        <f>AQ92</f>
        <v>0</v>
      </c>
      <c r="AR91" s="36"/>
      <c r="AS91" s="25"/>
      <c r="AT91" s="37">
        <f>AT92</f>
        <v>105889.52</v>
      </c>
      <c r="AU91" s="37"/>
      <c r="AV91" s="37"/>
      <c r="AW91" s="36">
        <f>AW92</f>
        <v>1</v>
      </c>
      <c r="AX91" s="36">
        <f>AX92</f>
        <v>0</v>
      </c>
      <c r="AY91" s="36"/>
      <c r="AZ91" s="25"/>
      <c r="BA91" s="37">
        <f>BA92</f>
        <v>105889.52</v>
      </c>
      <c r="BB91" s="37"/>
      <c r="BC91" s="37"/>
      <c r="BD91" s="36">
        <f>BD92</f>
        <v>2</v>
      </c>
      <c r="BE91" s="36">
        <f>BE92</f>
        <v>0</v>
      </c>
      <c r="BF91" s="36"/>
      <c r="BG91" s="25"/>
      <c r="BH91" s="37">
        <f>BH92</f>
        <v>211779.04</v>
      </c>
      <c r="BI91" s="37"/>
      <c r="BJ91" s="37"/>
      <c r="BK91" s="36">
        <f>BK92</f>
        <v>1</v>
      </c>
      <c r="BL91" s="36">
        <f>BL92</f>
        <v>0</v>
      </c>
      <c r="BM91" s="36"/>
      <c r="BN91" s="25"/>
      <c r="BO91" s="37">
        <f>BO92</f>
        <v>105889.52</v>
      </c>
      <c r="BP91" s="37"/>
      <c r="BQ91" s="37"/>
      <c r="BR91" s="36">
        <f>BR92</f>
        <v>0</v>
      </c>
      <c r="BS91" s="36">
        <f>BS92</f>
        <v>0</v>
      </c>
      <c r="BT91" s="36"/>
      <c r="BU91" s="25"/>
      <c r="BV91" s="37">
        <f>BV92</f>
        <v>0</v>
      </c>
      <c r="BW91" s="37"/>
      <c r="BX91" s="37"/>
      <c r="BY91" s="36">
        <f>BY92</f>
        <v>1</v>
      </c>
      <c r="BZ91" s="36">
        <f>BZ92</f>
        <v>0</v>
      </c>
      <c r="CA91" s="36"/>
      <c r="CB91" s="25"/>
      <c r="CC91" s="37">
        <f>CC92</f>
        <v>105889.52</v>
      </c>
      <c r="CD91" s="37"/>
      <c r="CE91" s="37"/>
      <c r="CF91" s="36">
        <f>CF92</f>
        <v>0</v>
      </c>
      <c r="CG91" s="36">
        <f>CG92</f>
        <v>0</v>
      </c>
      <c r="CH91" s="36"/>
      <c r="CI91" s="25"/>
      <c r="CJ91" s="37">
        <f>CJ92</f>
        <v>0</v>
      </c>
      <c r="CK91" s="37"/>
      <c r="CL91" s="37"/>
      <c r="CM91" s="36">
        <f>CM92</f>
        <v>0</v>
      </c>
      <c r="CN91" s="36">
        <f>CN92</f>
        <v>0</v>
      </c>
      <c r="CO91" s="36"/>
      <c r="CP91" s="25"/>
      <c r="CQ91" s="37">
        <f>CQ92</f>
        <v>0</v>
      </c>
      <c r="CR91" s="37"/>
      <c r="CS91" s="37"/>
      <c r="CT91" s="36">
        <f>CT92</f>
        <v>0</v>
      </c>
      <c r="CU91" s="36">
        <f>CU92</f>
        <v>0</v>
      </c>
      <c r="CV91" s="36"/>
      <c r="CW91" s="25"/>
      <c r="CX91" s="37">
        <f>CX92</f>
        <v>0</v>
      </c>
      <c r="CY91" s="37"/>
      <c r="CZ91" s="37"/>
      <c r="DA91" s="36">
        <f>DA92</f>
        <v>0</v>
      </c>
      <c r="DB91" s="36">
        <f>DB92</f>
        <v>0</v>
      </c>
      <c r="DC91" s="36"/>
      <c r="DD91" s="25"/>
      <c r="DE91" s="37">
        <f>DE92</f>
        <v>0</v>
      </c>
      <c r="DF91" s="37"/>
      <c r="DG91" s="37"/>
      <c r="DH91" s="36">
        <f>DH92</f>
        <v>0</v>
      </c>
      <c r="DI91" s="36">
        <f>DI92</f>
        <v>0</v>
      </c>
      <c r="DJ91" s="36"/>
      <c r="DK91" s="25"/>
      <c r="DL91" s="37">
        <f>DL92</f>
        <v>0</v>
      </c>
      <c r="DM91" s="37"/>
      <c r="DN91" s="37"/>
      <c r="DO91" s="36">
        <f>DO92</f>
        <v>0</v>
      </c>
      <c r="DP91" s="36">
        <f>DP92</f>
        <v>0</v>
      </c>
      <c r="DQ91" s="36"/>
      <c r="DR91" s="25"/>
      <c r="DS91" s="37">
        <f>DS92</f>
        <v>0</v>
      </c>
      <c r="DT91" s="37"/>
      <c r="DU91" s="37"/>
      <c r="DV91" s="36">
        <f>DV92</f>
        <v>0</v>
      </c>
      <c r="DW91" s="36">
        <f>DW92</f>
        <v>0</v>
      </c>
      <c r="DX91" s="36"/>
      <c r="DY91" s="25"/>
      <c r="DZ91" s="37">
        <f>DZ92</f>
        <v>0</v>
      </c>
      <c r="EA91" s="37"/>
      <c r="EB91" s="37"/>
      <c r="EC91" s="36">
        <f>EC92</f>
        <v>0</v>
      </c>
      <c r="ED91" s="36">
        <f>ED92</f>
        <v>0</v>
      </c>
      <c r="EE91" s="36"/>
      <c r="EF91" s="25"/>
      <c r="EG91" s="37">
        <f>EG92</f>
        <v>0</v>
      </c>
      <c r="EH91" s="37"/>
      <c r="EI91" s="37"/>
      <c r="EJ91" s="36">
        <f>EJ92</f>
        <v>0</v>
      </c>
      <c r="EK91" s="36">
        <f>EK92</f>
        <v>0</v>
      </c>
      <c r="EL91" s="36"/>
      <c r="EM91" s="25"/>
      <c r="EN91" s="37">
        <f>EN92</f>
        <v>0</v>
      </c>
      <c r="EO91" s="37"/>
      <c r="EP91" s="37"/>
      <c r="EQ91" s="36">
        <f>EQ92</f>
        <v>0</v>
      </c>
      <c r="ER91" s="36">
        <f>ER92</f>
        <v>0</v>
      </c>
      <c r="ES91" s="36"/>
      <c r="ET91" s="25"/>
      <c r="EU91" s="37">
        <f>EU92</f>
        <v>0</v>
      </c>
      <c r="EV91" s="37"/>
      <c r="EW91" s="37"/>
      <c r="EX91" s="36">
        <f>EX92</f>
        <v>0</v>
      </c>
      <c r="EY91" s="36">
        <f>EY92</f>
        <v>0</v>
      </c>
      <c r="EZ91" s="36"/>
      <c r="FA91" s="25"/>
      <c r="FB91" s="37">
        <f>FB92</f>
        <v>0</v>
      </c>
      <c r="FC91" s="37"/>
      <c r="FD91" s="37"/>
      <c r="FE91" s="36">
        <f>FE92</f>
        <v>0</v>
      </c>
      <c r="FF91" s="36">
        <f>FF92</f>
        <v>0</v>
      </c>
      <c r="FG91" s="36"/>
      <c r="FH91" s="25"/>
      <c r="FI91" s="37">
        <f>FI92</f>
        <v>0</v>
      </c>
      <c r="FJ91" s="37"/>
      <c r="FK91" s="37"/>
      <c r="FL91" s="36">
        <f>FL92</f>
        <v>0</v>
      </c>
      <c r="FM91" s="36">
        <f>FM92</f>
        <v>0</v>
      </c>
      <c r="FN91" s="36"/>
      <c r="FO91" s="25"/>
      <c r="FP91" s="37">
        <f>FP92</f>
        <v>0</v>
      </c>
      <c r="FQ91" s="37"/>
      <c r="FR91" s="37"/>
      <c r="FS91" s="36">
        <f>FS92</f>
        <v>0</v>
      </c>
      <c r="FT91" s="36">
        <f>FT92</f>
        <v>0</v>
      </c>
      <c r="FU91" s="36"/>
      <c r="FV91" s="25"/>
      <c r="FW91" s="37">
        <f>FW92</f>
        <v>0</v>
      </c>
      <c r="FX91" s="37"/>
      <c r="FY91" s="37"/>
      <c r="FZ91" s="36">
        <f>FZ92</f>
        <v>0</v>
      </c>
      <c r="GA91" s="36">
        <f>GA92</f>
        <v>0</v>
      </c>
      <c r="GB91" s="36"/>
      <c r="GC91" s="25"/>
      <c r="GD91" s="37">
        <f>GD92</f>
        <v>0</v>
      </c>
      <c r="GE91" s="37"/>
      <c r="GF91" s="37"/>
      <c r="GG91" s="36">
        <f>GG92</f>
        <v>0</v>
      </c>
      <c r="GH91" s="36">
        <f>GH92</f>
        <v>0</v>
      </c>
      <c r="GI91" s="36"/>
      <c r="GJ91" s="25"/>
      <c r="GK91" s="37">
        <f>GK92</f>
        <v>0</v>
      </c>
      <c r="GL91" s="37"/>
      <c r="GM91" s="37"/>
      <c r="GN91" s="36">
        <f>GN92</f>
        <v>0</v>
      </c>
      <c r="GO91" s="36">
        <f>GO92</f>
        <v>0</v>
      </c>
      <c r="GP91" s="36"/>
      <c r="GQ91" s="25"/>
      <c r="GR91" s="37">
        <f>GR92</f>
        <v>0</v>
      </c>
      <c r="GS91" s="37"/>
      <c r="GT91" s="37"/>
      <c r="GU91" s="36">
        <f>GU92</f>
        <v>0</v>
      </c>
      <c r="GV91" s="36">
        <f>GV92</f>
        <v>0</v>
      </c>
      <c r="GW91" s="36"/>
      <c r="GX91" s="25"/>
      <c r="GY91" s="37">
        <f>GY92</f>
        <v>0</v>
      </c>
      <c r="GZ91" s="37"/>
      <c r="HA91" s="37"/>
      <c r="HB91" s="36">
        <f>HB92</f>
        <v>0</v>
      </c>
      <c r="HC91" s="36">
        <f>HC92</f>
        <v>0</v>
      </c>
      <c r="HD91" s="36"/>
      <c r="HE91" s="25"/>
      <c r="HF91" s="37">
        <f>HF92</f>
        <v>0</v>
      </c>
      <c r="HG91" s="37"/>
      <c r="HH91" s="37"/>
      <c r="HI91" s="36">
        <f>HI92</f>
        <v>0</v>
      </c>
      <c r="HJ91" s="36">
        <f>HJ92</f>
        <v>0</v>
      </c>
      <c r="HK91" s="36"/>
      <c r="HL91" s="25"/>
      <c r="HM91" s="37">
        <f>HM92</f>
        <v>0</v>
      </c>
      <c r="HN91" s="37"/>
      <c r="HO91" s="37"/>
      <c r="HP91" s="36">
        <f>HP92</f>
        <v>0</v>
      </c>
      <c r="HQ91" s="36">
        <f>HQ92</f>
        <v>0</v>
      </c>
      <c r="HR91" s="36"/>
      <c r="HS91" s="25"/>
      <c r="HT91" s="37">
        <f>HT92</f>
        <v>0</v>
      </c>
      <c r="HU91" s="37"/>
      <c r="HV91" s="37"/>
      <c r="HW91" s="36">
        <f>HW92</f>
        <v>0</v>
      </c>
      <c r="HX91" s="36">
        <f>HX92</f>
        <v>0</v>
      </c>
      <c r="HY91" s="36"/>
      <c r="HZ91" s="25"/>
      <c r="IA91" s="37">
        <f>IA92</f>
        <v>0</v>
      </c>
      <c r="IB91" s="37"/>
      <c r="IC91" s="37"/>
      <c r="ID91" s="36">
        <f>ID92</f>
        <v>0</v>
      </c>
      <c r="IE91" s="36">
        <f>IE92</f>
        <v>0</v>
      </c>
      <c r="IF91" s="36"/>
      <c r="IG91" s="25"/>
      <c r="IH91" s="37">
        <f>IH92</f>
        <v>0</v>
      </c>
      <c r="II91" s="37"/>
      <c r="IJ91" s="37"/>
      <c r="IK91" s="36">
        <f>IK92</f>
        <v>0</v>
      </c>
      <c r="IL91" s="36">
        <f>IL92</f>
        <v>0</v>
      </c>
      <c r="IM91" s="36"/>
      <c r="IN91" s="25"/>
      <c r="IO91" s="37">
        <f>IO92</f>
        <v>0</v>
      </c>
      <c r="IP91" s="37"/>
      <c r="IQ91" s="37"/>
      <c r="IR91" s="36">
        <f>IR92</f>
        <v>0</v>
      </c>
      <c r="IS91" s="36">
        <f>IS92</f>
        <v>0</v>
      </c>
      <c r="IT91" s="36"/>
      <c r="IU91" s="25"/>
      <c r="IV91" s="37">
        <f>IV92</f>
        <v>0</v>
      </c>
      <c r="IW91" s="37"/>
      <c r="IX91" s="37"/>
      <c r="IY91" s="36">
        <f>IY92</f>
        <v>0</v>
      </c>
      <c r="IZ91" s="36">
        <f>IZ92</f>
        <v>0</v>
      </c>
      <c r="JA91" s="36"/>
      <c r="JB91" s="25"/>
      <c r="JC91" s="37">
        <f>JC92</f>
        <v>0</v>
      </c>
      <c r="JD91" s="36">
        <f>JD92</f>
        <v>0</v>
      </c>
      <c r="JE91" s="36">
        <f>JE92</f>
        <v>0</v>
      </c>
      <c r="JF91" s="36"/>
      <c r="JG91" s="25"/>
      <c r="JH91" s="37">
        <f>JH92</f>
        <v>0</v>
      </c>
      <c r="JI91" s="36">
        <f>JI92</f>
        <v>3</v>
      </c>
      <c r="JJ91" s="36">
        <f>JJ92</f>
        <v>0</v>
      </c>
      <c r="JK91" s="25"/>
      <c r="JL91" s="37">
        <f>JL92</f>
        <v>317668.56</v>
      </c>
      <c r="JM91" s="36">
        <f>JM92</f>
        <v>2</v>
      </c>
      <c r="JN91" s="36">
        <f>JN92</f>
        <v>0</v>
      </c>
      <c r="JO91" s="25"/>
      <c r="JP91" s="37">
        <f>JP92</f>
        <v>211779.04</v>
      </c>
      <c r="JQ91" s="36">
        <f>JQ92</f>
        <v>5</v>
      </c>
      <c r="JR91" s="36">
        <f>JR92</f>
        <v>0</v>
      </c>
      <c r="JS91" s="25"/>
      <c r="JT91" s="37">
        <f>JT92</f>
        <v>529447.6</v>
      </c>
      <c r="JV91" s="73">
        <f t="shared" si="931"/>
        <v>0</v>
      </c>
      <c r="JW91" s="73">
        <f t="shared" si="932"/>
        <v>0</v>
      </c>
      <c r="JX91" s="73">
        <f t="shared" si="933"/>
        <v>0</v>
      </c>
      <c r="JY91" s="80">
        <f t="shared" si="934"/>
        <v>0</v>
      </c>
      <c r="JZ91" s="73">
        <f t="shared" si="935"/>
        <v>0</v>
      </c>
      <c r="KA91" s="73">
        <f t="shared" si="936"/>
        <v>0</v>
      </c>
      <c r="KB91" s="73">
        <f t="shared" si="937"/>
        <v>0</v>
      </c>
      <c r="KC91" s="73">
        <f t="shared" si="938"/>
        <v>0</v>
      </c>
      <c r="KD91" s="73">
        <f t="shared" si="939"/>
        <v>0</v>
      </c>
      <c r="KE91" s="73">
        <f t="shared" si="940"/>
        <v>0</v>
      </c>
      <c r="KF91" s="73">
        <f t="shared" si="941"/>
        <v>0</v>
      </c>
      <c r="KG91" s="73">
        <f t="shared" si="942"/>
        <v>0</v>
      </c>
    </row>
    <row r="92" spans="1:293" ht="20.25" hidden="1" customHeight="1">
      <c r="A92" s="24">
        <v>110060</v>
      </c>
      <c r="B92" s="24" t="s">
        <v>50</v>
      </c>
      <c r="C92" s="24">
        <v>48</v>
      </c>
      <c r="D92" s="24" t="s">
        <v>140</v>
      </c>
      <c r="E92" s="34" t="s">
        <v>141</v>
      </c>
      <c r="F92" s="46" t="s">
        <v>142</v>
      </c>
      <c r="G92" s="52" t="s">
        <v>143</v>
      </c>
      <c r="H92" s="34">
        <v>105889.52</v>
      </c>
      <c r="I92" s="86">
        <v>3</v>
      </c>
      <c r="J92" s="86"/>
      <c r="K92" s="87"/>
      <c r="L92" s="88">
        <f t="shared" ref="L92" si="1216">ROUND(H92*I92,2)</f>
        <v>317668.56</v>
      </c>
      <c r="M92" s="86">
        <v>2</v>
      </c>
      <c r="N92" s="33"/>
      <c r="O92" s="24"/>
      <c r="P92" s="55">
        <f>ROUND(H92*M92,2)</f>
        <v>211779.04</v>
      </c>
      <c r="Q92" s="58">
        <f>I92+M92</f>
        <v>5</v>
      </c>
      <c r="R92" s="58">
        <f>J92+N92</f>
        <v>0</v>
      </c>
      <c r="S92" s="54"/>
      <c r="T92" s="55">
        <f>L92+P92</f>
        <v>529447.6</v>
      </c>
      <c r="U92" s="33">
        <v>1</v>
      </c>
      <c r="V92" s="33">
        <f>ROUND(U92*($J$92/$I$92),0)</f>
        <v>0</v>
      </c>
      <c r="W92" s="33"/>
      <c r="X92" s="24"/>
      <c r="Y92" s="34">
        <f>ROUND(U92*$H$92,2)</f>
        <v>105889.52</v>
      </c>
      <c r="Z92" s="34"/>
      <c r="AA92" s="34"/>
      <c r="AB92" s="33">
        <v>1</v>
      </c>
      <c r="AC92" s="33">
        <f>ROUND(AB92*($N$92/$M$92),0)</f>
        <v>0</v>
      </c>
      <c r="AD92" s="33"/>
      <c r="AE92" s="24"/>
      <c r="AF92" s="34">
        <f>ROUND(AB92*$H$92,2)</f>
        <v>105889.52</v>
      </c>
      <c r="AG92" s="55"/>
      <c r="AH92" s="55"/>
      <c r="AI92" s="58">
        <f>U92+AB92</f>
        <v>2</v>
      </c>
      <c r="AJ92" s="58">
        <f>V92+AC92</f>
        <v>0</v>
      </c>
      <c r="AK92" s="58"/>
      <c r="AL92" s="54"/>
      <c r="AM92" s="55">
        <f>Y92+AF92</f>
        <v>211779.04</v>
      </c>
      <c r="AN92" s="55"/>
      <c r="AO92" s="55"/>
      <c r="AP92" s="33">
        <v>1</v>
      </c>
      <c r="AQ92" s="33">
        <f>ROUND(AP92*($J$92/$I$92),0)</f>
        <v>0</v>
      </c>
      <c r="AR92" s="33"/>
      <c r="AS92" s="24"/>
      <c r="AT92" s="34">
        <f>ROUND(AP92*$H$92,2)</f>
        <v>105889.52</v>
      </c>
      <c r="AU92" s="34"/>
      <c r="AV92" s="34"/>
      <c r="AW92" s="33">
        <v>1</v>
      </c>
      <c r="AX92" s="33">
        <f>ROUND(AW92*($N$92/$M$92),0)</f>
        <v>0</v>
      </c>
      <c r="AY92" s="33"/>
      <c r="AZ92" s="24"/>
      <c r="BA92" s="34">
        <f>ROUND(AW92*$H$92,2)</f>
        <v>105889.52</v>
      </c>
      <c r="BB92" s="55"/>
      <c r="BC92" s="55"/>
      <c r="BD92" s="58">
        <f t="shared" ref="BD92" si="1217">AP92+AW92</f>
        <v>2</v>
      </c>
      <c r="BE92" s="58">
        <f t="shared" ref="BE92" si="1218">AQ92+AX92</f>
        <v>0</v>
      </c>
      <c r="BF92" s="58"/>
      <c r="BG92" s="54"/>
      <c r="BH92" s="55">
        <f t="shared" ref="BH92" si="1219">AT92+BA92</f>
        <v>211779.04</v>
      </c>
      <c r="BI92" s="55"/>
      <c r="BJ92" s="55"/>
      <c r="BK92" s="33">
        <v>1</v>
      </c>
      <c r="BL92" s="33">
        <f>ROUND(BK92*($J$92/$I$92),0)</f>
        <v>0</v>
      </c>
      <c r="BM92" s="33"/>
      <c r="BN92" s="24"/>
      <c r="BO92" s="34">
        <f>ROUND(BK92*$H$92,2)</f>
        <v>105889.52</v>
      </c>
      <c r="BP92" s="34"/>
      <c r="BQ92" s="34"/>
      <c r="BR92" s="33"/>
      <c r="BS92" s="33">
        <f>ROUND(BR92*($N$92/$M$92),0)</f>
        <v>0</v>
      </c>
      <c r="BT92" s="33"/>
      <c r="BU92" s="24"/>
      <c r="BV92" s="34">
        <f>ROUND(BR92*$H$92,2)</f>
        <v>0</v>
      </c>
      <c r="BW92" s="55"/>
      <c r="BX92" s="55"/>
      <c r="BY92" s="58">
        <f t="shared" ref="BY92" si="1220">BK92+BR92</f>
        <v>1</v>
      </c>
      <c r="BZ92" s="58">
        <f t="shared" ref="BZ92" si="1221">BL92+BS92</f>
        <v>0</v>
      </c>
      <c r="CA92" s="58"/>
      <c r="CB92" s="54"/>
      <c r="CC92" s="55">
        <f t="shared" ref="CC92" si="1222">BO92+BV92</f>
        <v>105889.52</v>
      </c>
      <c r="CD92" s="55"/>
      <c r="CE92" s="55"/>
      <c r="CF92" s="33"/>
      <c r="CG92" s="33">
        <f>ROUND(CF92*($J$92/$I$92),0)</f>
        <v>0</v>
      </c>
      <c r="CH92" s="33"/>
      <c r="CI92" s="24"/>
      <c r="CJ92" s="34">
        <f>ROUND(CF92*$H$92,2)</f>
        <v>0</v>
      </c>
      <c r="CK92" s="34"/>
      <c r="CL92" s="34"/>
      <c r="CM92" s="33"/>
      <c r="CN92" s="33">
        <f>ROUND(CM92*($N$92/$M$92),0)</f>
        <v>0</v>
      </c>
      <c r="CO92" s="33"/>
      <c r="CP92" s="24"/>
      <c r="CQ92" s="34">
        <f>ROUND(CM92*$H$92,2)</f>
        <v>0</v>
      </c>
      <c r="CR92" s="55"/>
      <c r="CS92" s="55"/>
      <c r="CT92" s="58">
        <f t="shared" ref="CT92" si="1223">CF92+CM92</f>
        <v>0</v>
      </c>
      <c r="CU92" s="58">
        <f t="shared" ref="CU92" si="1224">CG92+CN92</f>
        <v>0</v>
      </c>
      <c r="CV92" s="58"/>
      <c r="CW92" s="54"/>
      <c r="CX92" s="55">
        <f t="shared" ref="CX92" si="1225">CJ92+CQ92</f>
        <v>0</v>
      </c>
      <c r="CY92" s="55"/>
      <c r="CZ92" s="55"/>
      <c r="DA92" s="33"/>
      <c r="DB92" s="33">
        <f>ROUND(DA92*($J$92/$I$92),0)</f>
        <v>0</v>
      </c>
      <c r="DC92" s="33"/>
      <c r="DD92" s="24"/>
      <c r="DE92" s="34">
        <f>ROUND(DA92*$H$92,2)</f>
        <v>0</v>
      </c>
      <c r="DF92" s="34"/>
      <c r="DG92" s="34"/>
      <c r="DH92" s="33"/>
      <c r="DI92" s="33">
        <f>ROUND(DH92*($N$92/$M$92),0)</f>
        <v>0</v>
      </c>
      <c r="DJ92" s="33"/>
      <c r="DK92" s="24"/>
      <c r="DL92" s="34">
        <f>ROUND(DH92*$H$92,2)</f>
        <v>0</v>
      </c>
      <c r="DM92" s="55"/>
      <c r="DN92" s="55"/>
      <c r="DO92" s="58">
        <f t="shared" ref="DO92" si="1226">DA92+DH92</f>
        <v>0</v>
      </c>
      <c r="DP92" s="58">
        <f t="shared" ref="DP92" si="1227">DB92+DI92</f>
        <v>0</v>
      </c>
      <c r="DQ92" s="58"/>
      <c r="DR92" s="54"/>
      <c r="DS92" s="55">
        <f t="shared" ref="DS92" si="1228">DE92+DL92</f>
        <v>0</v>
      </c>
      <c r="DT92" s="55"/>
      <c r="DU92" s="55"/>
      <c r="DV92" s="33"/>
      <c r="DW92" s="33">
        <f>ROUND(DV92*($J$92/$I$92),0)</f>
        <v>0</v>
      </c>
      <c r="DX92" s="33"/>
      <c r="DY92" s="24"/>
      <c r="DZ92" s="34">
        <f>ROUND(DV92*$H$92,2)</f>
        <v>0</v>
      </c>
      <c r="EA92" s="34"/>
      <c r="EB92" s="34"/>
      <c r="EC92" s="33"/>
      <c r="ED92" s="33">
        <f>ROUND(EC92*($N$92/$M$92),0)</f>
        <v>0</v>
      </c>
      <c r="EE92" s="33"/>
      <c r="EF92" s="24"/>
      <c r="EG92" s="34">
        <f>ROUND(EC92*$H$92,2)</f>
        <v>0</v>
      </c>
      <c r="EH92" s="55"/>
      <c r="EI92" s="55"/>
      <c r="EJ92" s="58">
        <f t="shared" ref="EJ92" si="1229">DV92+EC92</f>
        <v>0</v>
      </c>
      <c r="EK92" s="58">
        <f t="shared" ref="EK92" si="1230">DW92+ED92</f>
        <v>0</v>
      </c>
      <c r="EL92" s="58"/>
      <c r="EM92" s="54"/>
      <c r="EN92" s="55">
        <f t="shared" ref="EN92" si="1231">DZ92+EG92</f>
        <v>0</v>
      </c>
      <c r="EO92" s="55"/>
      <c r="EP92" s="55"/>
      <c r="EQ92" s="33"/>
      <c r="ER92" s="33">
        <f>ROUND(EQ92*($J$92/$I$92),0)</f>
        <v>0</v>
      </c>
      <c r="ES92" s="33"/>
      <c r="ET92" s="24"/>
      <c r="EU92" s="34">
        <f>ROUND(EQ92*$H$92,2)</f>
        <v>0</v>
      </c>
      <c r="EV92" s="34"/>
      <c r="EW92" s="34"/>
      <c r="EX92" s="33"/>
      <c r="EY92" s="33">
        <f>ROUND(EX92*($N$92/$M$92),0)</f>
        <v>0</v>
      </c>
      <c r="EZ92" s="33"/>
      <c r="FA92" s="24"/>
      <c r="FB92" s="34">
        <f>ROUND(EX92*$H$92,2)</f>
        <v>0</v>
      </c>
      <c r="FC92" s="55"/>
      <c r="FD92" s="55"/>
      <c r="FE92" s="58">
        <f t="shared" ref="FE92" si="1232">EQ92+EX92</f>
        <v>0</v>
      </c>
      <c r="FF92" s="58">
        <f t="shared" ref="FF92" si="1233">ER92+EY92</f>
        <v>0</v>
      </c>
      <c r="FG92" s="58"/>
      <c r="FH92" s="54"/>
      <c r="FI92" s="55">
        <f t="shared" ref="FI92" si="1234">EU92+FB92</f>
        <v>0</v>
      </c>
      <c r="FJ92" s="55"/>
      <c r="FK92" s="55"/>
      <c r="FL92" s="33"/>
      <c r="FM92" s="33">
        <f>ROUND(FL92*($J$92/$I$92),0)</f>
        <v>0</v>
      </c>
      <c r="FN92" s="33"/>
      <c r="FO92" s="24"/>
      <c r="FP92" s="34">
        <f>ROUND(FL92*$H$92,2)</f>
        <v>0</v>
      </c>
      <c r="FQ92" s="34"/>
      <c r="FR92" s="34"/>
      <c r="FS92" s="33"/>
      <c r="FT92" s="33">
        <f>ROUND(FS92*($N$92/$M$92),0)</f>
        <v>0</v>
      </c>
      <c r="FU92" s="33"/>
      <c r="FV92" s="24"/>
      <c r="FW92" s="34">
        <f>ROUND(FS92*$H$92,2)</f>
        <v>0</v>
      </c>
      <c r="FX92" s="55"/>
      <c r="FY92" s="55"/>
      <c r="FZ92" s="58">
        <f t="shared" ref="FZ92" si="1235">FL92+FS92</f>
        <v>0</v>
      </c>
      <c r="GA92" s="58">
        <f t="shared" ref="GA92" si="1236">FM92+FT92</f>
        <v>0</v>
      </c>
      <c r="GB92" s="58"/>
      <c r="GC92" s="54"/>
      <c r="GD92" s="55">
        <f t="shared" ref="GD92" si="1237">FP92+FW92</f>
        <v>0</v>
      </c>
      <c r="GE92" s="55"/>
      <c r="GF92" s="55"/>
      <c r="GG92" s="33"/>
      <c r="GH92" s="33">
        <f>ROUND(GG92*($J$92/$I$92),0)</f>
        <v>0</v>
      </c>
      <c r="GI92" s="33"/>
      <c r="GJ92" s="24"/>
      <c r="GK92" s="34">
        <f>ROUND(GG92*$H$92,2)</f>
        <v>0</v>
      </c>
      <c r="GL92" s="34"/>
      <c r="GM92" s="34"/>
      <c r="GN92" s="33"/>
      <c r="GO92" s="33">
        <f>ROUND(GN92*($N$92/$M$92),0)</f>
        <v>0</v>
      </c>
      <c r="GP92" s="33"/>
      <c r="GQ92" s="24"/>
      <c r="GR92" s="34">
        <f>ROUND(GN92*$H$92,2)</f>
        <v>0</v>
      </c>
      <c r="GS92" s="55"/>
      <c r="GT92" s="55"/>
      <c r="GU92" s="58">
        <f t="shared" ref="GU92" si="1238">GG92+GN92</f>
        <v>0</v>
      </c>
      <c r="GV92" s="58">
        <f t="shared" ref="GV92" si="1239">GH92+GO92</f>
        <v>0</v>
      </c>
      <c r="GW92" s="58"/>
      <c r="GX92" s="54"/>
      <c r="GY92" s="55">
        <f t="shared" ref="GY92" si="1240">GK92+GR92</f>
        <v>0</v>
      </c>
      <c r="GZ92" s="55"/>
      <c r="HA92" s="55"/>
      <c r="HB92" s="33"/>
      <c r="HC92" s="33">
        <f>ROUND(HB92*($J$92/$I$92),0)</f>
        <v>0</v>
      </c>
      <c r="HD92" s="33"/>
      <c r="HE92" s="24"/>
      <c r="HF92" s="34">
        <f>ROUND(HB92*$H$92,2)</f>
        <v>0</v>
      </c>
      <c r="HG92" s="34"/>
      <c r="HH92" s="34"/>
      <c r="HI92" s="33"/>
      <c r="HJ92" s="33">
        <f>ROUND(HI92*($N$92/$M$92),0)</f>
        <v>0</v>
      </c>
      <c r="HK92" s="33"/>
      <c r="HL92" s="24"/>
      <c r="HM92" s="34">
        <f>ROUND(HI92*$H$92,2)</f>
        <v>0</v>
      </c>
      <c r="HN92" s="55"/>
      <c r="HO92" s="55"/>
      <c r="HP92" s="58">
        <f t="shared" ref="HP92" si="1241">HB92+HI92</f>
        <v>0</v>
      </c>
      <c r="HQ92" s="58">
        <f t="shared" ref="HQ92" si="1242">HC92+HJ92</f>
        <v>0</v>
      </c>
      <c r="HR92" s="58"/>
      <c r="HS92" s="54"/>
      <c r="HT92" s="55">
        <f t="shared" ref="HT92" si="1243">HF92+HM92</f>
        <v>0</v>
      </c>
      <c r="HU92" s="55"/>
      <c r="HV92" s="55"/>
      <c r="HW92" s="33"/>
      <c r="HX92" s="33">
        <f>ROUND(HW92*($J$92/$I$92),0)</f>
        <v>0</v>
      </c>
      <c r="HY92" s="33"/>
      <c r="HZ92" s="24"/>
      <c r="IA92" s="34">
        <f>ROUND(HW92*$H$92,2)</f>
        <v>0</v>
      </c>
      <c r="IB92" s="34"/>
      <c r="IC92" s="34"/>
      <c r="ID92" s="33"/>
      <c r="IE92" s="33">
        <f>ROUND(ID92*($N$92/$M$92),0)</f>
        <v>0</v>
      </c>
      <c r="IF92" s="33"/>
      <c r="IG92" s="24"/>
      <c r="IH92" s="34">
        <f>ROUND(ID92*$H$92,2)</f>
        <v>0</v>
      </c>
      <c r="II92" s="55"/>
      <c r="IJ92" s="55"/>
      <c r="IK92" s="58">
        <f t="shared" ref="IK92" si="1244">HW92+ID92</f>
        <v>0</v>
      </c>
      <c r="IL92" s="58">
        <f t="shared" ref="IL92" si="1245">HX92+IE92</f>
        <v>0</v>
      </c>
      <c r="IM92" s="58"/>
      <c r="IN92" s="54"/>
      <c r="IO92" s="55">
        <f t="shared" ref="IO92" si="1246">IA92+IH92</f>
        <v>0</v>
      </c>
      <c r="IP92" s="55"/>
      <c r="IQ92" s="55"/>
      <c r="IR92" s="33"/>
      <c r="IS92" s="33">
        <f>ROUND(IR92*($J$92/$I$92),0)</f>
        <v>0</v>
      </c>
      <c r="IT92" s="33"/>
      <c r="IU92" s="24"/>
      <c r="IV92" s="34">
        <f>ROUND(IR92*$H$92,2)</f>
        <v>0</v>
      </c>
      <c r="IW92" s="34"/>
      <c r="IX92" s="34"/>
      <c r="IY92" s="33"/>
      <c r="IZ92" s="33">
        <f>ROUND(IY92*($N$92/$M$92),0)</f>
        <v>0</v>
      </c>
      <c r="JA92" s="33"/>
      <c r="JB92" s="24"/>
      <c r="JC92" s="34">
        <f>ROUND(IY92*$H$92,2)</f>
        <v>0</v>
      </c>
      <c r="JD92" s="58">
        <f t="shared" ref="JD92" si="1247">IR92+IY92</f>
        <v>0</v>
      </c>
      <c r="JE92" s="58">
        <f t="shared" ref="JE92" si="1248">IS92+IZ92</f>
        <v>0</v>
      </c>
      <c r="JF92" s="58"/>
      <c r="JG92" s="54"/>
      <c r="JH92" s="55">
        <f t="shared" ref="JH92" si="1249">IV92+JC92</f>
        <v>0</v>
      </c>
      <c r="JI92" s="33">
        <f>U92+AP92+BK92+CF92+DA92+DV92+EQ92+FL92+GG92+HB92+HW92+IR92</f>
        <v>3</v>
      </c>
      <c r="JJ92" s="33">
        <f>V92+AQ92+BL92+CG92+DB92+DW92+ER92+FM92+GH92+HC92+HX92+IS92</f>
        <v>0</v>
      </c>
      <c r="JK92" s="33"/>
      <c r="JL92" s="34">
        <f>Y92+AT92+BO92+CJ92+DE92+DZ92+EU92+FP92+GK92+HF92+IA92+IV92</f>
        <v>317668.56</v>
      </c>
      <c r="JM92" s="33">
        <f t="shared" ref="JM92" si="1250">AB92+AW92+BR92+CM92+DH92+EC92+EX92+FS92+GN92+HI92+ID92+IY92</f>
        <v>2</v>
      </c>
      <c r="JN92" s="33">
        <f t="shared" ref="JN92" si="1251">AC92+AX92+BS92+CN92+DI92+ED92+EY92+FT92+GO92+HJ92+IE92+IZ92</f>
        <v>0</v>
      </c>
      <c r="JO92" s="33"/>
      <c r="JP92" s="34">
        <f t="shared" ref="JP92" si="1252">AF92+BA92+BV92+CQ92+DL92+EG92+FB92+FW92+GR92+HM92+IH92+JC92</f>
        <v>211779.04</v>
      </c>
      <c r="JQ92" s="58">
        <f t="shared" ref="JQ92" si="1253">JI92+JM92</f>
        <v>5</v>
      </c>
      <c r="JR92" s="58">
        <f t="shared" ref="JR92" si="1254">JJ92+JN92</f>
        <v>0</v>
      </c>
      <c r="JS92" s="54"/>
      <c r="JT92" s="55">
        <f t="shared" ref="JT92" si="1255">JL92+JP92</f>
        <v>529447.6</v>
      </c>
      <c r="JV92" s="73">
        <f t="shared" si="931"/>
        <v>0</v>
      </c>
      <c r="JW92" s="73">
        <f t="shared" si="932"/>
        <v>0</v>
      </c>
      <c r="JX92" s="73">
        <f t="shared" si="933"/>
        <v>0</v>
      </c>
      <c r="JY92" s="80">
        <f t="shared" si="934"/>
        <v>0</v>
      </c>
      <c r="JZ92" s="73">
        <f t="shared" si="935"/>
        <v>0</v>
      </c>
      <c r="KA92" s="73">
        <f t="shared" si="936"/>
        <v>0</v>
      </c>
      <c r="KB92" s="73">
        <f t="shared" si="937"/>
        <v>0</v>
      </c>
      <c r="KC92" s="73">
        <f t="shared" si="938"/>
        <v>0</v>
      </c>
      <c r="KD92" s="73">
        <f t="shared" si="939"/>
        <v>0</v>
      </c>
      <c r="KE92" s="73">
        <f t="shared" si="940"/>
        <v>0</v>
      </c>
      <c r="KF92" s="73">
        <f t="shared" si="941"/>
        <v>0</v>
      </c>
      <c r="KG92" s="73">
        <f t="shared" si="942"/>
        <v>0</v>
      </c>
    </row>
    <row r="93" spans="1:293" s="22" customFormat="1" ht="20.25" hidden="1" customHeight="1">
      <c r="A93" s="25">
        <v>110060</v>
      </c>
      <c r="B93" s="25" t="s">
        <v>50</v>
      </c>
      <c r="C93" s="25"/>
      <c r="D93" s="25"/>
      <c r="E93" s="37" t="s">
        <v>157</v>
      </c>
      <c r="F93" s="47"/>
      <c r="G93" s="53"/>
      <c r="H93" s="37"/>
      <c r="I93" s="89">
        <f>I94</f>
        <v>21</v>
      </c>
      <c r="J93" s="89">
        <f>J94</f>
        <v>0</v>
      </c>
      <c r="K93" s="90"/>
      <c r="L93" s="91">
        <f>L94</f>
        <v>1671723.9</v>
      </c>
      <c r="M93" s="89">
        <f>M94</f>
        <v>24</v>
      </c>
      <c r="N93" s="36">
        <f>N94</f>
        <v>0</v>
      </c>
      <c r="O93" s="25"/>
      <c r="P93" s="37">
        <f>P94</f>
        <v>1910541.6</v>
      </c>
      <c r="Q93" s="36">
        <f>Q94</f>
        <v>45</v>
      </c>
      <c r="R93" s="36">
        <f>R94</f>
        <v>0</v>
      </c>
      <c r="S93" s="25"/>
      <c r="T93" s="37">
        <f>T94</f>
        <v>3582265.5</v>
      </c>
      <c r="U93" s="36">
        <f>U94</f>
        <v>2</v>
      </c>
      <c r="V93" s="36">
        <f>V94</f>
        <v>0</v>
      </c>
      <c r="W93" s="36"/>
      <c r="X93" s="25"/>
      <c r="Y93" s="37">
        <f>Y94</f>
        <v>159211.79999999999</v>
      </c>
      <c r="Z93" s="37"/>
      <c r="AA93" s="37"/>
      <c r="AB93" s="36">
        <f>AB94</f>
        <v>2</v>
      </c>
      <c r="AC93" s="36">
        <f>AC94</f>
        <v>0</v>
      </c>
      <c r="AD93" s="36"/>
      <c r="AE93" s="25"/>
      <c r="AF93" s="37">
        <f>AF94</f>
        <v>159211.79999999999</v>
      </c>
      <c r="AG93" s="37"/>
      <c r="AH93" s="37"/>
      <c r="AI93" s="36">
        <f>AI94</f>
        <v>4</v>
      </c>
      <c r="AJ93" s="36">
        <f>AJ94</f>
        <v>0</v>
      </c>
      <c r="AK93" s="36"/>
      <c r="AL93" s="25"/>
      <c r="AM93" s="37">
        <f>AM94</f>
        <v>318423.59999999998</v>
      </c>
      <c r="AN93" s="37"/>
      <c r="AO93" s="37"/>
      <c r="AP93" s="36">
        <f>AP94</f>
        <v>2</v>
      </c>
      <c r="AQ93" s="36">
        <f>AQ94</f>
        <v>0</v>
      </c>
      <c r="AR93" s="36"/>
      <c r="AS93" s="25"/>
      <c r="AT93" s="37">
        <f>AT94</f>
        <v>159211.79999999999</v>
      </c>
      <c r="AU93" s="37"/>
      <c r="AV93" s="37"/>
      <c r="AW93" s="36">
        <f>AW94</f>
        <v>2</v>
      </c>
      <c r="AX93" s="36">
        <f>AX94</f>
        <v>0</v>
      </c>
      <c r="AY93" s="36"/>
      <c r="AZ93" s="25"/>
      <c r="BA93" s="37">
        <f>BA94</f>
        <v>159211.79999999999</v>
      </c>
      <c r="BB93" s="37"/>
      <c r="BC93" s="37"/>
      <c r="BD93" s="36">
        <f>BD94</f>
        <v>4</v>
      </c>
      <c r="BE93" s="36">
        <f>BE94</f>
        <v>0</v>
      </c>
      <c r="BF93" s="36"/>
      <c r="BG93" s="25"/>
      <c r="BH93" s="37">
        <f>BH94</f>
        <v>318423.59999999998</v>
      </c>
      <c r="BI93" s="37"/>
      <c r="BJ93" s="37"/>
      <c r="BK93" s="36">
        <f>BK94</f>
        <v>2</v>
      </c>
      <c r="BL93" s="36">
        <f>BL94</f>
        <v>0</v>
      </c>
      <c r="BM93" s="36"/>
      <c r="BN93" s="25"/>
      <c r="BO93" s="37">
        <f>BO94</f>
        <v>159211.79999999999</v>
      </c>
      <c r="BP93" s="37"/>
      <c r="BQ93" s="37"/>
      <c r="BR93" s="36">
        <f>BR94</f>
        <v>2</v>
      </c>
      <c r="BS93" s="36">
        <f>BS94</f>
        <v>0</v>
      </c>
      <c r="BT93" s="36"/>
      <c r="BU93" s="25"/>
      <c r="BV93" s="37">
        <f>BV94</f>
        <v>159211.79999999999</v>
      </c>
      <c r="BW93" s="37"/>
      <c r="BX93" s="37"/>
      <c r="BY93" s="36">
        <f>BY94</f>
        <v>4</v>
      </c>
      <c r="BZ93" s="36">
        <f>BZ94</f>
        <v>0</v>
      </c>
      <c r="CA93" s="36"/>
      <c r="CB93" s="25"/>
      <c r="CC93" s="37">
        <f>CC94</f>
        <v>318423.59999999998</v>
      </c>
      <c r="CD93" s="37"/>
      <c r="CE93" s="37"/>
      <c r="CF93" s="36">
        <f>CF94</f>
        <v>2</v>
      </c>
      <c r="CG93" s="36">
        <f>CG94</f>
        <v>0</v>
      </c>
      <c r="CH93" s="36"/>
      <c r="CI93" s="25"/>
      <c r="CJ93" s="37">
        <f>CJ94</f>
        <v>159211.79999999999</v>
      </c>
      <c r="CK93" s="37"/>
      <c r="CL93" s="37"/>
      <c r="CM93" s="36">
        <f>CM94</f>
        <v>2</v>
      </c>
      <c r="CN93" s="36">
        <f>CN94</f>
        <v>0</v>
      </c>
      <c r="CO93" s="36"/>
      <c r="CP93" s="25"/>
      <c r="CQ93" s="37">
        <f>CQ94</f>
        <v>159211.79999999999</v>
      </c>
      <c r="CR93" s="37"/>
      <c r="CS93" s="37"/>
      <c r="CT93" s="36">
        <f>CT94</f>
        <v>4</v>
      </c>
      <c r="CU93" s="36">
        <f>CU94</f>
        <v>0</v>
      </c>
      <c r="CV93" s="36"/>
      <c r="CW93" s="25"/>
      <c r="CX93" s="37">
        <f>CX94</f>
        <v>318423.59999999998</v>
      </c>
      <c r="CY93" s="37"/>
      <c r="CZ93" s="37"/>
      <c r="DA93" s="36">
        <f>DA94</f>
        <v>2</v>
      </c>
      <c r="DB93" s="36">
        <f>DB94</f>
        <v>0</v>
      </c>
      <c r="DC93" s="36"/>
      <c r="DD93" s="25"/>
      <c r="DE93" s="37">
        <f>DE94</f>
        <v>159211.79999999999</v>
      </c>
      <c r="DF93" s="37"/>
      <c r="DG93" s="37"/>
      <c r="DH93" s="36">
        <f>DH94</f>
        <v>2</v>
      </c>
      <c r="DI93" s="36">
        <f>DI94</f>
        <v>0</v>
      </c>
      <c r="DJ93" s="36"/>
      <c r="DK93" s="25"/>
      <c r="DL93" s="37">
        <f>DL94</f>
        <v>159211.79999999999</v>
      </c>
      <c r="DM93" s="37"/>
      <c r="DN93" s="37"/>
      <c r="DO93" s="36">
        <f>DO94</f>
        <v>4</v>
      </c>
      <c r="DP93" s="36">
        <f>DP94</f>
        <v>0</v>
      </c>
      <c r="DQ93" s="36"/>
      <c r="DR93" s="25"/>
      <c r="DS93" s="37">
        <f>DS94</f>
        <v>318423.59999999998</v>
      </c>
      <c r="DT93" s="37"/>
      <c r="DU93" s="37"/>
      <c r="DV93" s="36">
        <f>DV94</f>
        <v>2</v>
      </c>
      <c r="DW93" s="36">
        <f>DW94</f>
        <v>0</v>
      </c>
      <c r="DX93" s="36"/>
      <c r="DY93" s="25"/>
      <c r="DZ93" s="37">
        <f>DZ94</f>
        <v>159211.79999999999</v>
      </c>
      <c r="EA93" s="37"/>
      <c r="EB93" s="37"/>
      <c r="EC93" s="36">
        <f>EC94</f>
        <v>2</v>
      </c>
      <c r="ED93" s="36">
        <f>ED94</f>
        <v>0</v>
      </c>
      <c r="EE93" s="36"/>
      <c r="EF93" s="25"/>
      <c r="EG93" s="37">
        <f>EG94</f>
        <v>159211.79999999999</v>
      </c>
      <c r="EH93" s="37"/>
      <c r="EI93" s="37"/>
      <c r="EJ93" s="36">
        <f>EJ94</f>
        <v>4</v>
      </c>
      <c r="EK93" s="36">
        <f>EK94</f>
        <v>0</v>
      </c>
      <c r="EL93" s="36"/>
      <c r="EM93" s="25"/>
      <c r="EN93" s="37">
        <f>EN94</f>
        <v>318423.59999999998</v>
      </c>
      <c r="EO93" s="37"/>
      <c r="EP93" s="37"/>
      <c r="EQ93" s="36">
        <f>EQ94</f>
        <v>2</v>
      </c>
      <c r="ER93" s="36">
        <f>ER94</f>
        <v>0</v>
      </c>
      <c r="ES93" s="36"/>
      <c r="ET93" s="25"/>
      <c r="EU93" s="37">
        <f>EU94</f>
        <v>159211.79999999999</v>
      </c>
      <c r="EV93" s="37"/>
      <c r="EW93" s="37"/>
      <c r="EX93" s="36">
        <f>EX94</f>
        <v>2</v>
      </c>
      <c r="EY93" s="36">
        <f>EY94</f>
        <v>0</v>
      </c>
      <c r="EZ93" s="36"/>
      <c r="FA93" s="25"/>
      <c r="FB93" s="37">
        <f>FB94</f>
        <v>159211.79999999999</v>
      </c>
      <c r="FC93" s="37"/>
      <c r="FD93" s="37"/>
      <c r="FE93" s="36">
        <f>FE94</f>
        <v>4</v>
      </c>
      <c r="FF93" s="36">
        <f>FF94</f>
        <v>0</v>
      </c>
      <c r="FG93" s="36"/>
      <c r="FH93" s="25"/>
      <c r="FI93" s="37">
        <f>FI94</f>
        <v>318423.59999999998</v>
      </c>
      <c r="FJ93" s="37"/>
      <c r="FK93" s="37"/>
      <c r="FL93" s="36">
        <f>FL94</f>
        <v>2</v>
      </c>
      <c r="FM93" s="36">
        <f>FM94</f>
        <v>0</v>
      </c>
      <c r="FN93" s="36"/>
      <c r="FO93" s="25"/>
      <c r="FP93" s="37">
        <f>FP94</f>
        <v>159211.79999999999</v>
      </c>
      <c r="FQ93" s="37"/>
      <c r="FR93" s="37"/>
      <c r="FS93" s="36">
        <f>FS94</f>
        <v>2</v>
      </c>
      <c r="FT93" s="36">
        <f>FT94</f>
        <v>0</v>
      </c>
      <c r="FU93" s="36"/>
      <c r="FV93" s="25"/>
      <c r="FW93" s="37">
        <f>FW94</f>
        <v>159211.79999999999</v>
      </c>
      <c r="FX93" s="37"/>
      <c r="FY93" s="37"/>
      <c r="FZ93" s="36">
        <f>FZ94</f>
        <v>4</v>
      </c>
      <c r="GA93" s="36">
        <f>GA94</f>
        <v>0</v>
      </c>
      <c r="GB93" s="36"/>
      <c r="GC93" s="25"/>
      <c r="GD93" s="37">
        <f>GD94</f>
        <v>318423.59999999998</v>
      </c>
      <c r="GE93" s="37"/>
      <c r="GF93" s="37"/>
      <c r="GG93" s="36">
        <f>GG94</f>
        <v>2</v>
      </c>
      <c r="GH93" s="36">
        <f>GH94</f>
        <v>0</v>
      </c>
      <c r="GI93" s="36"/>
      <c r="GJ93" s="25"/>
      <c r="GK93" s="37">
        <f>GK94</f>
        <v>159211.79999999999</v>
      </c>
      <c r="GL93" s="37"/>
      <c r="GM93" s="37"/>
      <c r="GN93" s="36">
        <f>GN94</f>
        <v>2</v>
      </c>
      <c r="GO93" s="36">
        <f>GO94</f>
        <v>0</v>
      </c>
      <c r="GP93" s="36"/>
      <c r="GQ93" s="25"/>
      <c r="GR93" s="37">
        <f>GR94</f>
        <v>159211.79999999999</v>
      </c>
      <c r="GS93" s="37"/>
      <c r="GT93" s="37"/>
      <c r="GU93" s="36">
        <f>GU94</f>
        <v>4</v>
      </c>
      <c r="GV93" s="36">
        <f>GV94</f>
        <v>0</v>
      </c>
      <c r="GW93" s="36"/>
      <c r="GX93" s="25"/>
      <c r="GY93" s="37">
        <f>GY94</f>
        <v>318423.59999999998</v>
      </c>
      <c r="GZ93" s="37"/>
      <c r="HA93" s="37"/>
      <c r="HB93" s="36">
        <f>HB94</f>
        <v>1</v>
      </c>
      <c r="HC93" s="36">
        <f>HC94</f>
        <v>0</v>
      </c>
      <c r="HD93" s="36"/>
      <c r="HE93" s="25"/>
      <c r="HF93" s="37">
        <f>HF94</f>
        <v>79605.899999999994</v>
      </c>
      <c r="HG93" s="37"/>
      <c r="HH93" s="37"/>
      <c r="HI93" s="36">
        <f>HI94</f>
        <v>2</v>
      </c>
      <c r="HJ93" s="36">
        <f>HJ94</f>
        <v>0</v>
      </c>
      <c r="HK93" s="36"/>
      <c r="HL93" s="25"/>
      <c r="HM93" s="37">
        <f>HM94</f>
        <v>159211.79999999999</v>
      </c>
      <c r="HN93" s="37"/>
      <c r="HO93" s="37"/>
      <c r="HP93" s="36">
        <f>HP94</f>
        <v>3</v>
      </c>
      <c r="HQ93" s="36">
        <f>HQ94</f>
        <v>0</v>
      </c>
      <c r="HR93" s="36"/>
      <c r="HS93" s="25"/>
      <c r="HT93" s="37">
        <f>HT94</f>
        <v>238817.69999999998</v>
      </c>
      <c r="HU93" s="37"/>
      <c r="HV93" s="37"/>
      <c r="HW93" s="36">
        <f>HW94</f>
        <v>1</v>
      </c>
      <c r="HX93" s="36">
        <f>HX94</f>
        <v>0</v>
      </c>
      <c r="HY93" s="36"/>
      <c r="HZ93" s="25"/>
      <c r="IA93" s="37">
        <f>IA94</f>
        <v>79605.899999999994</v>
      </c>
      <c r="IB93" s="37"/>
      <c r="IC93" s="37"/>
      <c r="ID93" s="36">
        <f>ID94</f>
        <v>2</v>
      </c>
      <c r="IE93" s="36">
        <f>IE94</f>
        <v>0</v>
      </c>
      <c r="IF93" s="36"/>
      <c r="IG93" s="25"/>
      <c r="IH93" s="37">
        <f>IH94</f>
        <v>159211.79999999999</v>
      </c>
      <c r="II93" s="37"/>
      <c r="IJ93" s="37"/>
      <c r="IK93" s="36">
        <f>IK94</f>
        <v>3</v>
      </c>
      <c r="IL93" s="36">
        <f>IL94</f>
        <v>0</v>
      </c>
      <c r="IM93" s="36"/>
      <c r="IN93" s="25"/>
      <c r="IO93" s="37">
        <f>IO94</f>
        <v>238817.69999999998</v>
      </c>
      <c r="IP93" s="37"/>
      <c r="IQ93" s="37"/>
      <c r="IR93" s="36">
        <f>IR94</f>
        <v>1</v>
      </c>
      <c r="IS93" s="36">
        <f>IS94</f>
        <v>0</v>
      </c>
      <c r="IT93" s="36"/>
      <c r="IU93" s="25"/>
      <c r="IV93" s="37">
        <f>IV94</f>
        <v>79605.899999999994</v>
      </c>
      <c r="IW93" s="37"/>
      <c r="IX93" s="37"/>
      <c r="IY93" s="36">
        <f>IY94</f>
        <v>2</v>
      </c>
      <c r="IZ93" s="36">
        <f>IZ94</f>
        <v>0</v>
      </c>
      <c r="JA93" s="36"/>
      <c r="JB93" s="25"/>
      <c r="JC93" s="37">
        <f>JC94</f>
        <v>159211.79999999999</v>
      </c>
      <c r="JD93" s="36">
        <f>JD94</f>
        <v>3</v>
      </c>
      <c r="JE93" s="36">
        <f>JE94</f>
        <v>0</v>
      </c>
      <c r="JF93" s="36"/>
      <c r="JG93" s="25"/>
      <c r="JH93" s="37">
        <f>JH94</f>
        <v>238817.69999999998</v>
      </c>
      <c r="JI93" s="36">
        <f>JI94</f>
        <v>21</v>
      </c>
      <c r="JJ93" s="36">
        <f>JJ94</f>
        <v>0</v>
      </c>
      <c r="JK93" s="25"/>
      <c r="JL93" s="37">
        <f>JL94</f>
        <v>1671723.9</v>
      </c>
      <c r="JM93" s="36">
        <f>JM94</f>
        <v>24</v>
      </c>
      <c r="JN93" s="36">
        <f>JN94</f>
        <v>0</v>
      </c>
      <c r="JO93" s="25"/>
      <c r="JP93" s="37">
        <f>JP94</f>
        <v>1910541.6000000003</v>
      </c>
      <c r="JQ93" s="36">
        <f>JQ94</f>
        <v>45</v>
      </c>
      <c r="JR93" s="36">
        <f>JR94</f>
        <v>0</v>
      </c>
      <c r="JS93" s="25"/>
      <c r="JT93" s="37">
        <f>JT94</f>
        <v>3582265.5</v>
      </c>
      <c r="JV93" s="73">
        <f t="shared" si="931"/>
        <v>0</v>
      </c>
      <c r="JW93" s="73">
        <f t="shared" si="932"/>
        <v>0</v>
      </c>
      <c r="JX93" s="73">
        <f t="shared" si="933"/>
        <v>0</v>
      </c>
      <c r="JY93" s="80">
        <f t="shared" si="934"/>
        <v>0</v>
      </c>
      <c r="JZ93" s="73">
        <f t="shared" si="935"/>
        <v>0</v>
      </c>
      <c r="KA93" s="73">
        <f t="shared" si="936"/>
        <v>0</v>
      </c>
      <c r="KB93" s="73">
        <f t="shared" si="937"/>
        <v>0</v>
      </c>
      <c r="KC93" s="73">
        <f t="shared" si="938"/>
        <v>0</v>
      </c>
      <c r="KD93" s="73">
        <f t="shared" si="939"/>
        <v>0</v>
      </c>
      <c r="KE93" s="73">
        <f t="shared" si="940"/>
        <v>0</v>
      </c>
      <c r="KF93" s="73">
        <f t="shared" si="941"/>
        <v>0</v>
      </c>
      <c r="KG93" s="73">
        <f t="shared" si="942"/>
        <v>0</v>
      </c>
    </row>
    <row r="94" spans="1:293" ht="20.25" hidden="1" customHeight="1">
      <c r="A94" s="24">
        <v>110060</v>
      </c>
      <c r="B94" s="24" t="s">
        <v>50</v>
      </c>
      <c r="C94" s="24">
        <v>25</v>
      </c>
      <c r="D94" s="24" t="s">
        <v>156</v>
      </c>
      <c r="E94" s="34" t="s">
        <v>157</v>
      </c>
      <c r="F94" s="46" t="s">
        <v>158</v>
      </c>
      <c r="G94" s="52" t="s">
        <v>159</v>
      </c>
      <c r="H94" s="34">
        <v>79605.899999999994</v>
      </c>
      <c r="I94" s="86">
        <v>21</v>
      </c>
      <c r="J94" s="86"/>
      <c r="K94" s="87"/>
      <c r="L94" s="88">
        <f t="shared" ref="L94" si="1256">ROUND(H94*I94,2)</f>
        <v>1671723.9</v>
      </c>
      <c r="M94" s="86">
        <v>24</v>
      </c>
      <c r="N94" s="33"/>
      <c r="O94" s="24"/>
      <c r="P94" s="55">
        <f>ROUND(H94*M94,2)</f>
        <v>1910541.6</v>
      </c>
      <c r="Q94" s="58">
        <f>I94+M94</f>
        <v>45</v>
      </c>
      <c r="R94" s="58">
        <f>J94+N94</f>
        <v>0</v>
      </c>
      <c r="S94" s="54"/>
      <c r="T94" s="55">
        <f>L94+P94</f>
        <v>3582265.5</v>
      </c>
      <c r="U94" s="33">
        <f>ROUND($I$94/12,0)</f>
        <v>2</v>
      </c>
      <c r="V94" s="33">
        <f>ROUND(U94*($J$94/$I$94),0)</f>
        <v>0</v>
      </c>
      <c r="W94" s="33"/>
      <c r="X94" s="24"/>
      <c r="Y94" s="34">
        <f>ROUND(U94*$H$94,2)</f>
        <v>159211.79999999999</v>
      </c>
      <c r="Z94" s="34"/>
      <c r="AA94" s="34"/>
      <c r="AB94" s="33">
        <f>ROUND($M$94/12,0)</f>
        <v>2</v>
      </c>
      <c r="AC94" s="33">
        <f>ROUND(AB94*($N$94/$M$94),0)</f>
        <v>0</v>
      </c>
      <c r="AD94" s="33"/>
      <c r="AE94" s="24"/>
      <c r="AF94" s="34">
        <f>ROUND(AB94*$H$94,2)</f>
        <v>159211.79999999999</v>
      </c>
      <c r="AG94" s="55"/>
      <c r="AH94" s="55"/>
      <c r="AI94" s="58">
        <f>U94+AB94</f>
        <v>4</v>
      </c>
      <c r="AJ94" s="58">
        <f>V94+AC94</f>
        <v>0</v>
      </c>
      <c r="AK94" s="58"/>
      <c r="AL94" s="54"/>
      <c r="AM94" s="55">
        <f>Y94+AF94</f>
        <v>318423.59999999998</v>
      </c>
      <c r="AN94" s="55"/>
      <c r="AO94" s="55"/>
      <c r="AP94" s="33">
        <f>ROUND($I$94/12,0)</f>
        <v>2</v>
      </c>
      <c r="AQ94" s="33">
        <f>ROUND(AP94*($J$94/$I$94),0)</f>
        <v>0</v>
      </c>
      <c r="AR94" s="33"/>
      <c r="AS94" s="24"/>
      <c r="AT94" s="34">
        <f>ROUND(AP94*$H$94,2)</f>
        <v>159211.79999999999</v>
      </c>
      <c r="AU94" s="34"/>
      <c r="AV94" s="34"/>
      <c r="AW94" s="33">
        <f>ROUND($M$94/12,0)</f>
        <v>2</v>
      </c>
      <c r="AX94" s="33">
        <f>ROUND(AW94*($N$94/$M$94),0)</f>
        <v>0</v>
      </c>
      <c r="AY94" s="33"/>
      <c r="AZ94" s="24"/>
      <c r="BA94" s="34">
        <f>ROUND(AW94*$H$94,2)</f>
        <v>159211.79999999999</v>
      </c>
      <c r="BB94" s="55"/>
      <c r="BC94" s="55"/>
      <c r="BD94" s="58">
        <f t="shared" ref="BD94" si="1257">AP94+AW94</f>
        <v>4</v>
      </c>
      <c r="BE94" s="58">
        <f t="shared" ref="BE94" si="1258">AQ94+AX94</f>
        <v>0</v>
      </c>
      <c r="BF94" s="58"/>
      <c r="BG94" s="54"/>
      <c r="BH94" s="55">
        <f t="shared" ref="BH94" si="1259">AT94+BA94</f>
        <v>318423.59999999998</v>
      </c>
      <c r="BI94" s="55"/>
      <c r="BJ94" s="55"/>
      <c r="BK94" s="33">
        <f>ROUND($I$94/12,0)</f>
        <v>2</v>
      </c>
      <c r="BL94" s="33">
        <f>ROUND(BK94*($J$94/$I$94),0)</f>
        <v>0</v>
      </c>
      <c r="BM94" s="33"/>
      <c r="BN94" s="24"/>
      <c r="BO94" s="34">
        <f>ROUND(BK94*$H$94,2)</f>
        <v>159211.79999999999</v>
      </c>
      <c r="BP94" s="34"/>
      <c r="BQ94" s="34"/>
      <c r="BR94" s="33">
        <f>ROUND($M$94/12,0)</f>
        <v>2</v>
      </c>
      <c r="BS94" s="33">
        <f>ROUND(BR94*($N$94/$M$94),0)</f>
        <v>0</v>
      </c>
      <c r="BT94" s="33"/>
      <c r="BU94" s="24"/>
      <c r="BV94" s="34">
        <f>ROUND(BR94*$H$94,2)</f>
        <v>159211.79999999999</v>
      </c>
      <c r="BW94" s="55"/>
      <c r="BX94" s="55"/>
      <c r="BY94" s="58">
        <f t="shared" ref="BY94" si="1260">BK94+BR94</f>
        <v>4</v>
      </c>
      <c r="BZ94" s="58">
        <f t="shared" ref="BZ94" si="1261">BL94+BS94</f>
        <v>0</v>
      </c>
      <c r="CA94" s="58"/>
      <c r="CB94" s="54"/>
      <c r="CC94" s="55">
        <f t="shared" ref="CC94" si="1262">BO94+BV94</f>
        <v>318423.59999999998</v>
      </c>
      <c r="CD94" s="55"/>
      <c r="CE94" s="55"/>
      <c r="CF94" s="33">
        <f>ROUND($I$94/12,0)</f>
        <v>2</v>
      </c>
      <c r="CG94" s="33">
        <f>ROUND(CF94*($J$94/$I$94),0)</f>
        <v>0</v>
      </c>
      <c r="CH94" s="33"/>
      <c r="CI94" s="24"/>
      <c r="CJ94" s="34">
        <f>ROUND(CF94*$H$94,2)</f>
        <v>159211.79999999999</v>
      </c>
      <c r="CK94" s="34"/>
      <c r="CL94" s="34"/>
      <c r="CM94" s="33">
        <f>ROUND($M$94/12,0)</f>
        <v>2</v>
      </c>
      <c r="CN94" s="33">
        <f>ROUND(CM94*($N$94/$M$94),0)</f>
        <v>0</v>
      </c>
      <c r="CO94" s="33"/>
      <c r="CP94" s="24"/>
      <c r="CQ94" s="34">
        <f>ROUND(CM94*$H$94,2)</f>
        <v>159211.79999999999</v>
      </c>
      <c r="CR94" s="55"/>
      <c r="CS94" s="55"/>
      <c r="CT94" s="58">
        <f t="shared" ref="CT94" si="1263">CF94+CM94</f>
        <v>4</v>
      </c>
      <c r="CU94" s="58">
        <f t="shared" ref="CU94" si="1264">CG94+CN94</f>
        <v>0</v>
      </c>
      <c r="CV94" s="58"/>
      <c r="CW94" s="54"/>
      <c r="CX94" s="55">
        <f t="shared" ref="CX94" si="1265">CJ94+CQ94</f>
        <v>318423.59999999998</v>
      </c>
      <c r="CY94" s="55"/>
      <c r="CZ94" s="55"/>
      <c r="DA94" s="33">
        <f>ROUND($I$94/12,0)</f>
        <v>2</v>
      </c>
      <c r="DB94" s="33">
        <f>ROUND(DA94*($J$94/$I$94),0)</f>
        <v>0</v>
      </c>
      <c r="DC94" s="33"/>
      <c r="DD94" s="24"/>
      <c r="DE94" s="34">
        <f>ROUND(DA94*$H$94,2)</f>
        <v>159211.79999999999</v>
      </c>
      <c r="DF94" s="34"/>
      <c r="DG94" s="34"/>
      <c r="DH94" s="33">
        <f>ROUND($M$94/12,0)</f>
        <v>2</v>
      </c>
      <c r="DI94" s="33">
        <f>ROUND(DH94*($N$94/$M$94),0)</f>
        <v>0</v>
      </c>
      <c r="DJ94" s="33"/>
      <c r="DK94" s="24"/>
      <c r="DL94" s="34">
        <f>ROUND(DH94*$H$94,2)</f>
        <v>159211.79999999999</v>
      </c>
      <c r="DM94" s="55"/>
      <c r="DN94" s="55"/>
      <c r="DO94" s="58">
        <f t="shared" ref="DO94" si="1266">DA94+DH94</f>
        <v>4</v>
      </c>
      <c r="DP94" s="58">
        <f t="shared" ref="DP94" si="1267">DB94+DI94</f>
        <v>0</v>
      </c>
      <c r="DQ94" s="58"/>
      <c r="DR94" s="54"/>
      <c r="DS94" s="55">
        <f t="shared" ref="DS94" si="1268">DE94+DL94</f>
        <v>318423.59999999998</v>
      </c>
      <c r="DT94" s="55"/>
      <c r="DU94" s="55"/>
      <c r="DV94" s="33">
        <f>ROUND($I$94/12,0)</f>
        <v>2</v>
      </c>
      <c r="DW94" s="33">
        <f>ROUND(DV94*($J$94/$I$94),0)</f>
        <v>0</v>
      </c>
      <c r="DX94" s="33"/>
      <c r="DY94" s="24"/>
      <c r="DZ94" s="34">
        <f>ROUND(DV94*$H$94,2)</f>
        <v>159211.79999999999</v>
      </c>
      <c r="EA94" s="34"/>
      <c r="EB94" s="34"/>
      <c r="EC94" s="33">
        <f>ROUND($M$94/12,0)</f>
        <v>2</v>
      </c>
      <c r="ED94" s="33">
        <f>ROUND(EC94*($N$94/$M$94),0)</f>
        <v>0</v>
      </c>
      <c r="EE94" s="33"/>
      <c r="EF94" s="24"/>
      <c r="EG94" s="34">
        <f>ROUND(EC94*$H$94,2)</f>
        <v>159211.79999999999</v>
      </c>
      <c r="EH94" s="55"/>
      <c r="EI94" s="55"/>
      <c r="EJ94" s="58">
        <f t="shared" ref="EJ94" si="1269">DV94+EC94</f>
        <v>4</v>
      </c>
      <c r="EK94" s="58">
        <f t="shared" ref="EK94" si="1270">DW94+ED94</f>
        <v>0</v>
      </c>
      <c r="EL94" s="58"/>
      <c r="EM94" s="54"/>
      <c r="EN94" s="55">
        <f t="shared" ref="EN94" si="1271">DZ94+EG94</f>
        <v>318423.59999999998</v>
      </c>
      <c r="EO94" s="55"/>
      <c r="EP94" s="55"/>
      <c r="EQ94" s="33">
        <f>ROUND($I$94/12,0)</f>
        <v>2</v>
      </c>
      <c r="ER94" s="33">
        <f>ROUND(EQ94*($J$94/$I$94),0)</f>
        <v>0</v>
      </c>
      <c r="ES94" s="33"/>
      <c r="ET94" s="24"/>
      <c r="EU94" s="34">
        <f>ROUND(EQ94*$H$94,2)</f>
        <v>159211.79999999999</v>
      </c>
      <c r="EV94" s="34"/>
      <c r="EW94" s="34"/>
      <c r="EX94" s="33">
        <f>ROUND($M$94/12,0)</f>
        <v>2</v>
      </c>
      <c r="EY94" s="33">
        <f>ROUND(EX94*($N$94/$M$94),0)</f>
        <v>0</v>
      </c>
      <c r="EZ94" s="33"/>
      <c r="FA94" s="24"/>
      <c r="FB94" s="34">
        <f>ROUND(EX94*$H$94,2)</f>
        <v>159211.79999999999</v>
      </c>
      <c r="FC94" s="55"/>
      <c r="FD94" s="55"/>
      <c r="FE94" s="58">
        <f t="shared" ref="FE94" si="1272">EQ94+EX94</f>
        <v>4</v>
      </c>
      <c r="FF94" s="58">
        <f t="shared" ref="FF94" si="1273">ER94+EY94</f>
        <v>0</v>
      </c>
      <c r="FG94" s="58"/>
      <c r="FH94" s="54"/>
      <c r="FI94" s="55">
        <f t="shared" ref="FI94" si="1274">EU94+FB94</f>
        <v>318423.59999999998</v>
      </c>
      <c r="FJ94" s="55"/>
      <c r="FK94" s="55"/>
      <c r="FL94" s="33">
        <f>ROUND($I$94/12,0)</f>
        <v>2</v>
      </c>
      <c r="FM94" s="33">
        <f>ROUND(FL94*($J$94/$I$94),0)</f>
        <v>0</v>
      </c>
      <c r="FN94" s="33"/>
      <c r="FO94" s="24"/>
      <c r="FP94" s="34">
        <f>ROUND(FL94*$H$94,2)</f>
        <v>159211.79999999999</v>
      </c>
      <c r="FQ94" s="34"/>
      <c r="FR94" s="34"/>
      <c r="FS94" s="33">
        <f>ROUND($M$94/12,0)</f>
        <v>2</v>
      </c>
      <c r="FT94" s="33">
        <f>ROUND(FS94*($N$94/$M$94),0)</f>
        <v>0</v>
      </c>
      <c r="FU94" s="33"/>
      <c r="FV94" s="24"/>
      <c r="FW94" s="34">
        <f>ROUND(FS94*$H$94,2)</f>
        <v>159211.79999999999</v>
      </c>
      <c r="FX94" s="55"/>
      <c r="FY94" s="55"/>
      <c r="FZ94" s="58">
        <f t="shared" ref="FZ94" si="1275">FL94+FS94</f>
        <v>4</v>
      </c>
      <c r="GA94" s="58">
        <f t="shared" ref="GA94" si="1276">FM94+FT94</f>
        <v>0</v>
      </c>
      <c r="GB94" s="58"/>
      <c r="GC94" s="54"/>
      <c r="GD94" s="55">
        <f t="shared" ref="GD94" si="1277">FP94+FW94</f>
        <v>318423.59999999998</v>
      </c>
      <c r="GE94" s="55"/>
      <c r="GF94" s="55"/>
      <c r="GG94" s="33">
        <f>ROUND($I$94/12,0)</f>
        <v>2</v>
      </c>
      <c r="GH94" s="33">
        <f>ROUND(GG94*($J$94/$I$94),0)</f>
        <v>0</v>
      </c>
      <c r="GI94" s="33"/>
      <c r="GJ94" s="24"/>
      <c r="GK94" s="34">
        <f>ROUND(GG94*$H$94,2)</f>
        <v>159211.79999999999</v>
      </c>
      <c r="GL94" s="34"/>
      <c r="GM94" s="34"/>
      <c r="GN94" s="33">
        <f>ROUND($M$94/12,0)</f>
        <v>2</v>
      </c>
      <c r="GO94" s="33">
        <f>ROUND(GN94*($N$94/$M$94),0)</f>
        <v>0</v>
      </c>
      <c r="GP94" s="33"/>
      <c r="GQ94" s="24"/>
      <c r="GR94" s="34">
        <f>ROUND(GN94*$H$94,2)</f>
        <v>159211.79999999999</v>
      </c>
      <c r="GS94" s="55"/>
      <c r="GT94" s="55"/>
      <c r="GU94" s="58">
        <f t="shared" ref="GU94" si="1278">GG94+GN94</f>
        <v>4</v>
      </c>
      <c r="GV94" s="58">
        <f t="shared" ref="GV94" si="1279">GH94+GO94</f>
        <v>0</v>
      </c>
      <c r="GW94" s="58"/>
      <c r="GX94" s="54"/>
      <c r="GY94" s="55">
        <f t="shared" ref="GY94" si="1280">GK94+GR94</f>
        <v>318423.59999999998</v>
      </c>
      <c r="GZ94" s="55"/>
      <c r="HA94" s="55"/>
      <c r="HB94" s="33">
        <f>ROUND($I$94/12,0)-1</f>
        <v>1</v>
      </c>
      <c r="HC94" s="33">
        <f>ROUND(HB94*($J$94/$I$94),0)</f>
        <v>0</v>
      </c>
      <c r="HD94" s="33"/>
      <c r="HE94" s="24"/>
      <c r="HF94" s="34">
        <f>ROUND(HB94*$H$94,2)</f>
        <v>79605.899999999994</v>
      </c>
      <c r="HG94" s="34"/>
      <c r="HH94" s="34"/>
      <c r="HI94" s="33">
        <f>ROUND($M$94/12,0)</f>
        <v>2</v>
      </c>
      <c r="HJ94" s="33">
        <f>ROUND(HI94*($N$94/$M$94),0)</f>
        <v>0</v>
      </c>
      <c r="HK94" s="33"/>
      <c r="HL94" s="24"/>
      <c r="HM94" s="34">
        <f>ROUND(HI94*$H$94,2)</f>
        <v>159211.79999999999</v>
      </c>
      <c r="HN94" s="55"/>
      <c r="HO94" s="55"/>
      <c r="HP94" s="58">
        <f t="shared" ref="HP94" si="1281">HB94+HI94</f>
        <v>3</v>
      </c>
      <c r="HQ94" s="58">
        <f t="shared" ref="HQ94" si="1282">HC94+HJ94</f>
        <v>0</v>
      </c>
      <c r="HR94" s="58"/>
      <c r="HS94" s="54"/>
      <c r="HT94" s="55">
        <f t="shared" ref="HT94" si="1283">HF94+HM94</f>
        <v>238817.69999999998</v>
      </c>
      <c r="HU94" s="55"/>
      <c r="HV94" s="55"/>
      <c r="HW94" s="33">
        <f>ROUND($I$94/12,0)-1</f>
        <v>1</v>
      </c>
      <c r="HX94" s="33">
        <f>ROUND(HW94*($J$94/$I$94),0)</f>
        <v>0</v>
      </c>
      <c r="HY94" s="33"/>
      <c r="HZ94" s="24"/>
      <c r="IA94" s="34">
        <f>ROUND(HW94*$H$94,2)</f>
        <v>79605.899999999994</v>
      </c>
      <c r="IB94" s="34"/>
      <c r="IC94" s="34"/>
      <c r="ID94" s="33">
        <f>ROUND($M$94/12,0)</f>
        <v>2</v>
      </c>
      <c r="IE94" s="33">
        <f>ROUND(ID94*($N$94/$M$94),0)</f>
        <v>0</v>
      </c>
      <c r="IF94" s="33"/>
      <c r="IG94" s="24"/>
      <c r="IH94" s="34">
        <f>ROUND(ID94*$H$94,2)</f>
        <v>159211.79999999999</v>
      </c>
      <c r="II94" s="55"/>
      <c r="IJ94" s="55"/>
      <c r="IK94" s="58">
        <f t="shared" ref="IK94" si="1284">HW94+ID94</f>
        <v>3</v>
      </c>
      <c r="IL94" s="58">
        <f t="shared" ref="IL94" si="1285">HX94+IE94</f>
        <v>0</v>
      </c>
      <c r="IM94" s="58"/>
      <c r="IN94" s="54"/>
      <c r="IO94" s="55">
        <f t="shared" ref="IO94" si="1286">IA94+IH94</f>
        <v>238817.69999999998</v>
      </c>
      <c r="IP94" s="55"/>
      <c r="IQ94" s="55"/>
      <c r="IR94" s="33">
        <f>ROUND($I$94/12,0)-1</f>
        <v>1</v>
      </c>
      <c r="IS94" s="33">
        <f>ROUND(IR94*($J$94/$I$94),0)</f>
        <v>0</v>
      </c>
      <c r="IT94" s="33"/>
      <c r="IU94" s="24"/>
      <c r="IV94" s="34">
        <f>ROUND(IR94*$H$94,2)</f>
        <v>79605.899999999994</v>
      </c>
      <c r="IW94" s="34"/>
      <c r="IX94" s="34"/>
      <c r="IY94" s="33">
        <f>ROUND($M$94/12,0)</f>
        <v>2</v>
      </c>
      <c r="IZ94" s="33">
        <f>ROUND(IY94*($N$94/$M$94),0)</f>
        <v>0</v>
      </c>
      <c r="JA94" s="33"/>
      <c r="JB94" s="24"/>
      <c r="JC94" s="34">
        <f>ROUND(IY94*$H$94,2)</f>
        <v>159211.79999999999</v>
      </c>
      <c r="JD94" s="58">
        <f t="shared" ref="JD94" si="1287">IR94+IY94</f>
        <v>3</v>
      </c>
      <c r="JE94" s="58">
        <f t="shared" ref="JE94" si="1288">IS94+IZ94</f>
        <v>0</v>
      </c>
      <c r="JF94" s="58"/>
      <c r="JG94" s="54"/>
      <c r="JH94" s="55">
        <f t="shared" ref="JH94" si="1289">IV94+JC94</f>
        <v>238817.69999999998</v>
      </c>
      <c r="JI94" s="33">
        <f>U94+AP94+BK94+CF94+DA94+DV94+EQ94+FL94+GG94+HB94+HW94+IR94</f>
        <v>21</v>
      </c>
      <c r="JJ94" s="33">
        <f>V94+AQ94+BL94+CG94+DB94+DW94+ER94+FM94+GH94+HC94+HX94+IS94</f>
        <v>0</v>
      </c>
      <c r="JK94" s="33"/>
      <c r="JL94" s="34">
        <f>Y94+AT94+BO94+CJ94+DE94+DZ94+EU94+FP94+GK94+HF94+IA94+IV94</f>
        <v>1671723.9</v>
      </c>
      <c r="JM94" s="33">
        <f t="shared" ref="JM94" si="1290">AB94+AW94+BR94+CM94+DH94+EC94+EX94+FS94+GN94+HI94+ID94+IY94</f>
        <v>24</v>
      </c>
      <c r="JN94" s="33">
        <f t="shared" ref="JN94" si="1291">AC94+AX94+BS94+CN94+DI94+ED94+EY94+FT94+GO94+HJ94+IE94+IZ94</f>
        <v>0</v>
      </c>
      <c r="JO94" s="33"/>
      <c r="JP94" s="34">
        <f t="shared" ref="JP94" si="1292">AF94+BA94+BV94+CQ94+DL94+EG94+FB94+FW94+GR94+HM94+IH94+JC94</f>
        <v>1910541.6000000003</v>
      </c>
      <c r="JQ94" s="58">
        <f t="shared" ref="JQ94" si="1293">JI94+JM94</f>
        <v>45</v>
      </c>
      <c r="JR94" s="58">
        <f t="shared" ref="JR94" si="1294">JJ94+JN94</f>
        <v>0</v>
      </c>
      <c r="JS94" s="54"/>
      <c r="JT94" s="55">
        <f t="shared" ref="JT94" si="1295">JL94+JP94</f>
        <v>3582265.5</v>
      </c>
      <c r="JV94" s="73">
        <f t="shared" si="931"/>
        <v>0</v>
      </c>
      <c r="JW94" s="73">
        <f t="shared" si="932"/>
        <v>0</v>
      </c>
      <c r="JX94" s="73">
        <f t="shared" si="933"/>
        <v>0</v>
      </c>
      <c r="JY94" s="80">
        <f t="shared" si="934"/>
        <v>0</v>
      </c>
      <c r="JZ94" s="73">
        <f t="shared" si="935"/>
        <v>0</v>
      </c>
      <c r="KA94" s="73">
        <f t="shared" si="936"/>
        <v>0</v>
      </c>
      <c r="KB94" s="73">
        <f t="shared" si="937"/>
        <v>0</v>
      </c>
      <c r="KC94" s="73">
        <f t="shared" si="938"/>
        <v>0</v>
      </c>
      <c r="KD94" s="73">
        <f t="shared" si="939"/>
        <v>0</v>
      </c>
      <c r="KE94" s="73">
        <f t="shared" si="940"/>
        <v>0</v>
      </c>
      <c r="KF94" s="73">
        <f t="shared" si="941"/>
        <v>0</v>
      </c>
      <c r="KG94" s="73">
        <f t="shared" si="942"/>
        <v>0</v>
      </c>
    </row>
    <row r="95" spans="1:293" s="22" customFormat="1" ht="20.25" hidden="1" customHeight="1">
      <c r="A95" s="25">
        <v>110060</v>
      </c>
      <c r="B95" s="25" t="s">
        <v>50</v>
      </c>
      <c r="C95" s="25"/>
      <c r="D95" s="25"/>
      <c r="E95" s="37" t="s">
        <v>182</v>
      </c>
      <c r="F95" s="47"/>
      <c r="G95" s="53"/>
      <c r="H95" s="37"/>
      <c r="I95" s="89">
        <f>I96</f>
        <v>3</v>
      </c>
      <c r="J95" s="89">
        <f>J96</f>
        <v>0</v>
      </c>
      <c r="K95" s="90"/>
      <c r="L95" s="91">
        <f>L96</f>
        <v>444511.68</v>
      </c>
      <c r="M95" s="89">
        <f>M96</f>
        <v>5</v>
      </c>
      <c r="N95" s="36">
        <f>N96</f>
        <v>0</v>
      </c>
      <c r="O95" s="25"/>
      <c r="P95" s="37">
        <f>P96</f>
        <v>740852.8</v>
      </c>
      <c r="Q95" s="36">
        <f>Q96</f>
        <v>8</v>
      </c>
      <c r="R95" s="36">
        <f>R96</f>
        <v>0</v>
      </c>
      <c r="S95" s="25"/>
      <c r="T95" s="37">
        <f>T96</f>
        <v>1185364.48</v>
      </c>
      <c r="U95" s="36">
        <f>U96</f>
        <v>1</v>
      </c>
      <c r="V95" s="36">
        <f>V96</f>
        <v>0</v>
      </c>
      <c r="W95" s="36"/>
      <c r="X95" s="25"/>
      <c r="Y95" s="37">
        <f>Y96</f>
        <v>148170.56</v>
      </c>
      <c r="Z95" s="37"/>
      <c r="AA95" s="37"/>
      <c r="AB95" s="36">
        <f>AB96</f>
        <v>1</v>
      </c>
      <c r="AC95" s="36">
        <f>AC96</f>
        <v>0</v>
      </c>
      <c r="AD95" s="36"/>
      <c r="AE95" s="25"/>
      <c r="AF95" s="37">
        <f>AF96</f>
        <v>148170.56</v>
      </c>
      <c r="AG95" s="37"/>
      <c r="AH95" s="37"/>
      <c r="AI95" s="36">
        <f>AI96</f>
        <v>2</v>
      </c>
      <c r="AJ95" s="36">
        <f>AJ96</f>
        <v>0</v>
      </c>
      <c r="AK95" s="36"/>
      <c r="AL95" s="25"/>
      <c r="AM95" s="37">
        <f>AM96</f>
        <v>296341.12</v>
      </c>
      <c r="AN95" s="37"/>
      <c r="AO95" s="37"/>
      <c r="AP95" s="36">
        <f>AP96</f>
        <v>1</v>
      </c>
      <c r="AQ95" s="36">
        <f>AQ96</f>
        <v>0</v>
      </c>
      <c r="AR95" s="36"/>
      <c r="AS95" s="25"/>
      <c r="AT95" s="37">
        <f>AT96</f>
        <v>148170.56</v>
      </c>
      <c r="AU95" s="37"/>
      <c r="AV95" s="37"/>
      <c r="AW95" s="36">
        <f>AW96</f>
        <v>1</v>
      </c>
      <c r="AX95" s="36">
        <f>AX96</f>
        <v>0</v>
      </c>
      <c r="AY95" s="36"/>
      <c r="AZ95" s="25"/>
      <c r="BA95" s="37">
        <f>BA96</f>
        <v>148170.56</v>
      </c>
      <c r="BB95" s="37"/>
      <c r="BC95" s="37"/>
      <c r="BD95" s="36">
        <f>BD96</f>
        <v>2</v>
      </c>
      <c r="BE95" s="36">
        <f>BE96</f>
        <v>0</v>
      </c>
      <c r="BF95" s="36"/>
      <c r="BG95" s="25"/>
      <c r="BH95" s="37">
        <f>BH96</f>
        <v>296341.12</v>
      </c>
      <c r="BI95" s="37"/>
      <c r="BJ95" s="37"/>
      <c r="BK95" s="36">
        <f>BK96</f>
        <v>1</v>
      </c>
      <c r="BL95" s="36">
        <f>BL96</f>
        <v>0</v>
      </c>
      <c r="BM95" s="36"/>
      <c r="BN95" s="25"/>
      <c r="BO95" s="37">
        <f>BO96</f>
        <v>148170.56</v>
      </c>
      <c r="BP95" s="37"/>
      <c r="BQ95" s="37"/>
      <c r="BR95" s="36">
        <f>BR96</f>
        <v>1</v>
      </c>
      <c r="BS95" s="36">
        <f>BS96</f>
        <v>0</v>
      </c>
      <c r="BT95" s="36"/>
      <c r="BU95" s="25"/>
      <c r="BV95" s="37">
        <f>BV96</f>
        <v>148170.56</v>
      </c>
      <c r="BW95" s="37"/>
      <c r="BX95" s="37"/>
      <c r="BY95" s="36">
        <f>BY96</f>
        <v>2</v>
      </c>
      <c r="BZ95" s="36">
        <f>BZ96</f>
        <v>0</v>
      </c>
      <c r="CA95" s="36"/>
      <c r="CB95" s="25"/>
      <c r="CC95" s="37">
        <f>CC96</f>
        <v>296341.12</v>
      </c>
      <c r="CD95" s="37"/>
      <c r="CE95" s="37"/>
      <c r="CF95" s="36">
        <f>CF96</f>
        <v>0</v>
      </c>
      <c r="CG95" s="36">
        <f>CG96</f>
        <v>0</v>
      </c>
      <c r="CH95" s="36"/>
      <c r="CI95" s="25"/>
      <c r="CJ95" s="37">
        <f>CJ96</f>
        <v>0</v>
      </c>
      <c r="CK95" s="37"/>
      <c r="CL95" s="37"/>
      <c r="CM95" s="36">
        <f>CM96</f>
        <v>1</v>
      </c>
      <c r="CN95" s="36">
        <f>CN96</f>
        <v>0</v>
      </c>
      <c r="CO95" s="36"/>
      <c r="CP95" s="25"/>
      <c r="CQ95" s="37">
        <f>CQ96</f>
        <v>148170.56</v>
      </c>
      <c r="CR95" s="37"/>
      <c r="CS95" s="37"/>
      <c r="CT95" s="36">
        <f>CT96</f>
        <v>1</v>
      </c>
      <c r="CU95" s="36">
        <f>CU96</f>
        <v>0</v>
      </c>
      <c r="CV95" s="36"/>
      <c r="CW95" s="25"/>
      <c r="CX95" s="37">
        <f>CX96</f>
        <v>148170.56</v>
      </c>
      <c r="CY95" s="37"/>
      <c r="CZ95" s="37"/>
      <c r="DA95" s="36">
        <f>DA96</f>
        <v>0</v>
      </c>
      <c r="DB95" s="36">
        <f>DB96</f>
        <v>0</v>
      </c>
      <c r="DC95" s="36"/>
      <c r="DD95" s="25"/>
      <c r="DE95" s="37">
        <f>DE96</f>
        <v>0</v>
      </c>
      <c r="DF95" s="37"/>
      <c r="DG95" s="37"/>
      <c r="DH95" s="36">
        <f>DH96</f>
        <v>1</v>
      </c>
      <c r="DI95" s="36">
        <f>DI96</f>
        <v>0</v>
      </c>
      <c r="DJ95" s="36"/>
      <c r="DK95" s="25"/>
      <c r="DL95" s="37">
        <f>DL96</f>
        <v>148170.56</v>
      </c>
      <c r="DM95" s="37"/>
      <c r="DN95" s="37"/>
      <c r="DO95" s="36">
        <f>DO96</f>
        <v>1</v>
      </c>
      <c r="DP95" s="36">
        <f>DP96</f>
        <v>0</v>
      </c>
      <c r="DQ95" s="36"/>
      <c r="DR95" s="25"/>
      <c r="DS95" s="37">
        <f>DS96</f>
        <v>148170.56</v>
      </c>
      <c r="DT95" s="37"/>
      <c r="DU95" s="37"/>
      <c r="DV95" s="36">
        <f>DV96</f>
        <v>0</v>
      </c>
      <c r="DW95" s="36">
        <f>DW96</f>
        <v>0</v>
      </c>
      <c r="DX95" s="36"/>
      <c r="DY95" s="25"/>
      <c r="DZ95" s="37">
        <f>DZ96</f>
        <v>0</v>
      </c>
      <c r="EA95" s="37"/>
      <c r="EB95" s="37"/>
      <c r="EC95" s="36">
        <f>EC96</f>
        <v>0</v>
      </c>
      <c r="ED95" s="36">
        <f>ED96</f>
        <v>0</v>
      </c>
      <c r="EE95" s="36"/>
      <c r="EF95" s="25"/>
      <c r="EG95" s="37">
        <f>EG96</f>
        <v>0</v>
      </c>
      <c r="EH95" s="37"/>
      <c r="EI95" s="37"/>
      <c r="EJ95" s="36">
        <f>EJ96</f>
        <v>0</v>
      </c>
      <c r="EK95" s="36">
        <f>EK96</f>
        <v>0</v>
      </c>
      <c r="EL95" s="36"/>
      <c r="EM95" s="25"/>
      <c r="EN95" s="37">
        <f>EN96</f>
        <v>0</v>
      </c>
      <c r="EO95" s="37"/>
      <c r="EP95" s="37"/>
      <c r="EQ95" s="36">
        <f>EQ96</f>
        <v>0</v>
      </c>
      <c r="ER95" s="36">
        <f>ER96</f>
        <v>0</v>
      </c>
      <c r="ES95" s="36"/>
      <c r="ET95" s="25"/>
      <c r="EU95" s="37">
        <f>EU96</f>
        <v>0</v>
      </c>
      <c r="EV95" s="37"/>
      <c r="EW95" s="37"/>
      <c r="EX95" s="36">
        <f>EX96</f>
        <v>0</v>
      </c>
      <c r="EY95" s="36">
        <f>EY96</f>
        <v>0</v>
      </c>
      <c r="EZ95" s="36"/>
      <c r="FA95" s="25"/>
      <c r="FB95" s="37">
        <f>FB96</f>
        <v>0</v>
      </c>
      <c r="FC95" s="37"/>
      <c r="FD95" s="37"/>
      <c r="FE95" s="36">
        <f>FE96</f>
        <v>0</v>
      </c>
      <c r="FF95" s="36">
        <f>FF96</f>
        <v>0</v>
      </c>
      <c r="FG95" s="36"/>
      <c r="FH95" s="25"/>
      <c r="FI95" s="37">
        <f>FI96</f>
        <v>0</v>
      </c>
      <c r="FJ95" s="37"/>
      <c r="FK95" s="37"/>
      <c r="FL95" s="36">
        <f>FL96</f>
        <v>0</v>
      </c>
      <c r="FM95" s="36">
        <f>FM96</f>
        <v>0</v>
      </c>
      <c r="FN95" s="36"/>
      <c r="FO95" s="25"/>
      <c r="FP95" s="37">
        <f>FP96</f>
        <v>0</v>
      </c>
      <c r="FQ95" s="37"/>
      <c r="FR95" s="37"/>
      <c r="FS95" s="36">
        <f>FS96</f>
        <v>0</v>
      </c>
      <c r="FT95" s="36">
        <f>FT96</f>
        <v>0</v>
      </c>
      <c r="FU95" s="36"/>
      <c r="FV95" s="25"/>
      <c r="FW95" s="37">
        <f>FW96</f>
        <v>0</v>
      </c>
      <c r="FX95" s="37"/>
      <c r="FY95" s="37"/>
      <c r="FZ95" s="36">
        <f>FZ96</f>
        <v>0</v>
      </c>
      <c r="GA95" s="36">
        <f>GA96</f>
        <v>0</v>
      </c>
      <c r="GB95" s="36"/>
      <c r="GC95" s="25"/>
      <c r="GD95" s="37">
        <f>GD96</f>
        <v>0</v>
      </c>
      <c r="GE95" s="37"/>
      <c r="GF95" s="37"/>
      <c r="GG95" s="36">
        <f>GG96</f>
        <v>0</v>
      </c>
      <c r="GH95" s="36">
        <f>GH96</f>
        <v>0</v>
      </c>
      <c r="GI95" s="36"/>
      <c r="GJ95" s="25"/>
      <c r="GK95" s="37">
        <f>GK96</f>
        <v>0</v>
      </c>
      <c r="GL95" s="37"/>
      <c r="GM95" s="37"/>
      <c r="GN95" s="36">
        <f>GN96</f>
        <v>0</v>
      </c>
      <c r="GO95" s="36">
        <f>GO96</f>
        <v>0</v>
      </c>
      <c r="GP95" s="36"/>
      <c r="GQ95" s="25"/>
      <c r="GR95" s="37">
        <f>GR96</f>
        <v>0</v>
      </c>
      <c r="GS95" s="37"/>
      <c r="GT95" s="37"/>
      <c r="GU95" s="36">
        <f>GU96</f>
        <v>0</v>
      </c>
      <c r="GV95" s="36">
        <f>GV96</f>
        <v>0</v>
      </c>
      <c r="GW95" s="36"/>
      <c r="GX95" s="25"/>
      <c r="GY95" s="37">
        <f>GY96</f>
        <v>0</v>
      </c>
      <c r="GZ95" s="37"/>
      <c r="HA95" s="37"/>
      <c r="HB95" s="36">
        <f>HB96</f>
        <v>0</v>
      </c>
      <c r="HC95" s="36">
        <f>HC96</f>
        <v>0</v>
      </c>
      <c r="HD95" s="36"/>
      <c r="HE95" s="25"/>
      <c r="HF95" s="37">
        <f>HF96</f>
        <v>0</v>
      </c>
      <c r="HG95" s="37"/>
      <c r="HH95" s="37"/>
      <c r="HI95" s="36">
        <f>HI96</f>
        <v>0</v>
      </c>
      <c r="HJ95" s="36">
        <f>HJ96</f>
        <v>0</v>
      </c>
      <c r="HK95" s="36"/>
      <c r="HL95" s="25"/>
      <c r="HM95" s="37">
        <f>HM96</f>
        <v>0</v>
      </c>
      <c r="HN95" s="37"/>
      <c r="HO95" s="37"/>
      <c r="HP95" s="36">
        <f>HP96</f>
        <v>0</v>
      </c>
      <c r="HQ95" s="36">
        <f>HQ96</f>
        <v>0</v>
      </c>
      <c r="HR95" s="36"/>
      <c r="HS95" s="25"/>
      <c r="HT95" s="37">
        <f>HT96</f>
        <v>0</v>
      </c>
      <c r="HU95" s="37"/>
      <c r="HV95" s="37"/>
      <c r="HW95" s="36">
        <f>HW96</f>
        <v>0</v>
      </c>
      <c r="HX95" s="36">
        <f>HX96</f>
        <v>0</v>
      </c>
      <c r="HY95" s="36"/>
      <c r="HZ95" s="25"/>
      <c r="IA95" s="37">
        <f>IA96</f>
        <v>0</v>
      </c>
      <c r="IB95" s="37"/>
      <c r="IC95" s="37"/>
      <c r="ID95" s="36">
        <f>ID96</f>
        <v>0</v>
      </c>
      <c r="IE95" s="36">
        <f>IE96</f>
        <v>0</v>
      </c>
      <c r="IF95" s="36"/>
      <c r="IG95" s="25"/>
      <c r="IH95" s="37">
        <f>IH96</f>
        <v>0</v>
      </c>
      <c r="II95" s="37"/>
      <c r="IJ95" s="37"/>
      <c r="IK95" s="36">
        <f>IK96</f>
        <v>0</v>
      </c>
      <c r="IL95" s="36">
        <f>IL96</f>
        <v>0</v>
      </c>
      <c r="IM95" s="36"/>
      <c r="IN95" s="25"/>
      <c r="IO95" s="37">
        <f>IO96</f>
        <v>0</v>
      </c>
      <c r="IP95" s="37"/>
      <c r="IQ95" s="37"/>
      <c r="IR95" s="36">
        <f>IR96</f>
        <v>0</v>
      </c>
      <c r="IS95" s="36">
        <f>IS96</f>
        <v>0</v>
      </c>
      <c r="IT95" s="36"/>
      <c r="IU95" s="25"/>
      <c r="IV95" s="37">
        <f>IV96</f>
        <v>0</v>
      </c>
      <c r="IW95" s="37"/>
      <c r="IX95" s="37"/>
      <c r="IY95" s="36">
        <f>IY96</f>
        <v>0</v>
      </c>
      <c r="IZ95" s="36">
        <f>IZ96</f>
        <v>0</v>
      </c>
      <c r="JA95" s="36"/>
      <c r="JB95" s="25"/>
      <c r="JC95" s="37">
        <f>JC96</f>
        <v>0</v>
      </c>
      <c r="JD95" s="36">
        <f>JD96</f>
        <v>0</v>
      </c>
      <c r="JE95" s="36">
        <f>JE96</f>
        <v>0</v>
      </c>
      <c r="JF95" s="36"/>
      <c r="JG95" s="25"/>
      <c r="JH95" s="37">
        <f>JH96</f>
        <v>0</v>
      </c>
      <c r="JI95" s="36">
        <f>JI96</f>
        <v>3</v>
      </c>
      <c r="JJ95" s="36">
        <f>JJ96</f>
        <v>0</v>
      </c>
      <c r="JK95" s="25"/>
      <c r="JL95" s="37">
        <f>JL96</f>
        <v>444511.68</v>
      </c>
      <c r="JM95" s="36">
        <f>JM96</f>
        <v>5</v>
      </c>
      <c r="JN95" s="36">
        <f>JN96</f>
        <v>0</v>
      </c>
      <c r="JO95" s="25"/>
      <c r="JP95" s="37">
        <f>JP96</f>
        <v>740852.8</v>
      </c>
      <c r="JQ95" s="36">
        <f>JQ96</f>
        <v>8</v>
      </c>
      <c r="JR95" s="36">
        <f>JR96</f>
        <v>0</v>
      </c>
      <c r="JS95" s="25"/>
      <c r="JT95" s="37">
        <f>JT96</f>
        <v>1185364.48</v>
      </c>
      <c r="JV95" s="73">
        <f t="shared" si="931"/>
        <v>0</v>
      </c>
      <c r="JW95" s="73">
        <f t="shared" si="932"/>
        <v>0</v>
      </c>
      <c r="JX95" s="73">
        <f t="shared" si="933"/>
        <v>0</v>
      </c>
      <c r="JY95" s="80">
        <f t="shared" si="934"/>
        <v>0</v>
      </c>
      <c r="JZ95" s="73">
        <f t="shared" si="935"/>
        <v>0</v>
      </c>
      <c r="KA95" s="73">
        <f t="shared" si="936"/>
        <v>0</v>
      </c>
      <c r="KB95" s="73">
        <f t="shared" si="937"/>
        <v>0</v>
      </c>
      <c r="KC95" s="73">
        <f t="shared" si="938"/>
        <v>0</v>
      </c>
      <c r="KD95" s="73">
        <f t="shared" si="939"/>
        <v>0</v>
      </c>
      <c r="KE95" s="73">
        <f t="shared" si="940"/>
        <v>0</v>
      </c>
      <c r="KF95" s="73">
        <f t="shared" si="941"/>
        <v>0</v>
      </c>
      <c r="KG95" s="73">
        <f t="shared" si="942"/>
        <v>0</v>
      </c>
    </row>
    <row r="96" spans="1:293" ht="20.25" hidden="1" customHeight="1">
      <c r="A96" s="24">
        <v>110060</v>
      </c>
      <c r="B96" s="24" t="s">
        <v>50</v>
      </c>
      <c r="C96" s="24">
        <v>41</v>
      </c>
      <c r="D96" s="24" t="s">
        <v>181</v>
      </c>
      <c r="E96" s="34" t="s">
        <v>182</v>
      </c>
      <c r="F96" s="46" t="s">
        <v>183</v>
      </c>
      <c r="G96" s="52" t="s">
        <v>184</v>
      </c>
      <c r="H96" s="34">
        <v>148170.56</v>
      </c>
      <c r="I96" s="86">
        <v>3</v>
      </c>
      <c r="J96" s="86"/>
      <c r="K96" s="87"/>
      <c r="L96" s="88">
        <f t="shared" ref="L96" si="1296">ROUND(H96*I96,2)</f>
        <v>444511.68</v>
      </c>
      <c r="M96" s="86">
        <v>5</v>
      </c>
      <c r="N96" s="33"/>
      <c r="O96" s="24"/>
      <c r="P96" s="55">
        <f>ROUND(H96*M96,2)</f>
        <v>740852.8</v>
      </c>
      <c r="Q96" s="58">
        <f>I96+M96</f>
        <v>8</v>
      </c>
      <c r="R96" s="58">
        <f>J96+N96</f>
        <v>0</v>
      </c>
      <c r="S96" s="54"/>
      <c r="T96" s="55">
        <f>L96+P96</f>
        <v>1185364.48</v>
      </c>
      <c r="U96" s="33">
        <v>1</v>
      </c>
      <c r="V96" s="33">
        <f>ROUND(U96*($J$96/$I$96),0)</f>
        <v>0</v>
      </c>
      <c r="W96" s="33"/>
      <c r="X96" s="24"/>
      <c r="Y96" s="34">
        <f>ROUND(U96*$H$96,2)</f>
        <v>148170.56</v>
      </c>
      <c r="Z96" s="34"/>
      <c r="AA96" s="34"/>
      <c r="AB96" s="33">
        <v>1</v>
      </c>
      <c r="AC96" s="33">
        <f>ROUND(AB96*($N$96/$M$96),0)</f>
        <v>0</v>
      </c>
      <c r="AD96" s="33"/>
      <c r="AE96" s="24"/>
      <c r="AF96" s="34">
        <f>ROUND(AB96*$H$96,2)</f>
        <v>148170.56</v>
      </c>
      <c r="AG96" s="55"/>
      <c r="AH96" s="55"/>
      <c r="AI96" s="58">
        <f>U96+AB96</f>
        <v>2</v>
      </c>
      <c r="AJ96" s="58">
        <f>V96+AC96</f>
        <v>0</v>
      </c>
      <c r="AK96" s="58"/>
      <c r="AL96" s="54"/>
      <c r="AM96" s="55">
        <f>Y96+AF96</f>
        <v>296341.12</v>
      </c>
      <c r="AN96" s="55"/>
      <c r="AO96" s="55"/>
      <c r="AP96" s="33">
        <v>1</v>
      </c>
      <c r="AQ96" s="33">
        <f>ROUND(AP96*($J$96/$I$96),0)</f>
        <v>0</v>
      </c>
      <c r="AR96" s="33"/>
      <c r="AS96" s="24"/>
      <c r="AT96" s="34">
        <f>ROUND(AP96*$H$96,2)</f>
        <v>148170.56</v>
      </c>
      <c r="AU96" s="34"/>
      <c r="AV96" s="34"/>
      <c r="AW96" s="33">
        <v>1</v>
      </c>
      <c r="AX96" s="33">
        <f>ROUND(AW96*($N$96/$M$96),0)</f>
        <v>0</v>
      </c>
      <c r="AY96" s="33"/>
      <c r="AZ96" s="24"/>
      <c r="BA96" s="34">
        <f>ROUND(AW96*$H$96,2)</f>
        <v>148170.56</v>
      </c>
      <c r="BB96" s="55"/>
      <c r="BC96" s="55"/>
      <c r="BD96" s="58">
        <f t="shared" ref="BD96" si="1297">AP96+AW96</f>
        <v>2</v>
      </c>
      <c r="BE96" s="58">
        <f t="shared" ref="BE96" si="1298">AQ96+AX96</f>
        <v>0</v>
      </c>
      <c r="BF96" s="58"/>
      <c r="BG96" s="54"/>
      <c r="BH96" s="55">
        <f t="shared" ref="BH96" si="1299">AT96+BA96</f>
        <v>296341.12</v>
      </c>
      <c r="BI96" s="55"/>
      <c r="BJ96" s="55"/>
      <c r="BK96" s="33">
        <v>1</v>
      </c>
      <c r="BL96" s="33">
        <f>ROUND(BK96*($J$96/$I$96),0)</f>
        <v>0</v>
      </c>
      <c r="BM96" s="33"/>
      <c r="BN96" s="24"/>
      <c r="BO96" s="34">
        <f>ROUND(BK96*$H$96,2)</f>
        <v>148170.56</v>
      </c>
      <c r="BP96" s="34"/>
      <c r="BQ96" s="34"/>
      <c r="BR96" s="33">
        <v>1</v>
      </c>
      <c r="BS96" s="33">
        <f>ROUND(BR96*($N$96/$M$96),0)</f>
        <v>0</v>
      </c>
      <c r="BT96" s="33"/>
      <c r="BU96" s="24"/>
      <c r="BV96" s="34">
        <f>ROUND(BR96*$H$96,2)</f>
        <v>148170.56</v>
      </c>
      <c r="BW96" s="55"/>
      <c r="BX96" s="55"/>
      <c r="BY96" s="58">
        <f t="shared" ref="BY96" si="1300">BK96+BR96</f>
        <v>2</v>
      </c>
      <c r="BZ96" s="58">
        <f t="shared" ref="BZ96" si="1301">BL96+BS96</f>
        <v>0</v>
      </c>
      <c r="CA96" s="58"/>
      <c r="CB96" s="54"/>
      <c r="CC96" s="55">
        <f t="shared" ref="CC96" si="1302">BO96+BV96</f>
        <v>296341.12</v>
      </c>
      <c r="CD96" s="55"/>
      <c r="CE96" s="55"/>
      <c r="CF96" s="33"/>
      <c r="CG96" s="33">
        <f>ROUND(CF96*($J$96/$I$96),0)</f>
        <v>0</v>
      </c>
      <c r="CH96" s="33"/>
      <c r="CI96" s="24"/>
      <c r="CJ96" s="34">
        <f>ROUND(CF96*$H$96,2)</f>
        <v>0</v>
      </c>
      <c r="CK96" s="34"/>
      <c r="CL96" s="34"/>
      <c r="CM96" s="33">
        <v>1</v>
      </c>
      <c r="CN96" s="33">
        <f>ROUND(CM96*($N$96/$M$96),0)</f>
        <v>0</v>
      </c>
      <c r="CO96" s="33"/>
      <c r="CP96" s="24"/>
      <c r="CQ96" s="34">
        <f>ROUND(CM96*$H$96,2)</f>
        <v>148170.56</v>
      </c>
      <c r="CR96" s="55"/>
      <c r="CS96" s="55"/>
      <c r="CT96" s="58">
        <f t="shared" ref="CT96" si="1303">CF96+CM96</f>
        <v>1</v>
      </c>
      <c r="CU96" s="58">
        <f t="shared" ref="CU96" si="1304">CG96+CN96</f>
        <v>0</v>
      </c>
      <c r="CV96" s="58"/>
      <c r="CW96" s="54"/>
      <c r="CX96" s="55">
        <f t="shared" ref="CX96" si="1305">CJ96+CQ96</f>
        <v>148170.56</v>
      </c>
      <c r="CY96" s="55"/>
      <c r="CZ96" s="55"/>
      <c r="DA96" s="33"/>
      <c r="DB96" s="33">
        <f>ROUND(DA96*($J$96/$I$96),0)</f>
        <v>0</v>
      </c>
      <c r="DC96" s="33"/>
      <c r="DD96" s="24"/>
      <c r="DE96" s="34">
        <f>ROUND(DA96*$H$96,2)</f>
        <v>0</v>
      </c>
      <c r="DF96" s="34"/>
      <c r="DG96" s="34"/>
      <c r="DH96" s="33">
        <v>1</v>
      </c>
      <c r="DI96" s="33">
        <f>ROUND(DH96*($N$96/$M$96),0)</f>
        <v>0</v>
      </c>
      <c r="DJ96" s="33"/>
      <c r="DK96" s="24"/>
      <c r="DL96" s="34">
        <f>ROUND(DH96*$H$96,2)</f>
        <v>148170.56</v>
      </c>
      <c r="DM96" s="55"/>
      <c r="DN96" s="55"/>
      <c r="DO96" s="58">
        <f t="shared" ref="DO96" si="1306">DA96+DH96</f>
        <v>1</v>
      </c>
      <c r="DP96" s="58">
        <f t="shared" ref="DP96" si="1307">DB96+DI96</f>
        <v>0</v>
      </c>
      <c r="DQ96" s="58"/>
      <c r="DR96" s="54"/>
      <c r="DS96" s="55">
        <f t="shared" ref="DS96" si="1308">DE96+DL96</f>
        <v>148170.56</v>
      </c>
      <c r="DT96" s="55"/>
      <c r="DU96" s="55"/>
      <c r="DV96" s="33"/>
      <c r="DW96" s="33">
        <f>ROUND(DV96*($J$96/$I$96),0)</f>
        <v>0</v>
      </c>
      <c r="DX96" s="33"/>
      <c r="DY96" s="24"/>
      <c r="DZ96" s="34">
        <f>ROUND(DV96*$H$96,2)</f>
        <v>0</v>
      </c>
      <c r="EA96" s="34"/>
      <c r="EB96" s="34"/>
      <c r="EC96" s="33"/>
      <c r="ED96" s="33">
        <f>ROUND(EC96*($N$96/$M$96),0)</f>
        <v>0</v>
      </c>
      <c r="EE96" s="33"/>
      <c r="EF96" s="24"/>
      <c r="EG96" s="34">
        <f>ROUND(EC96*$H$96,2)</f>
        <v>0</v>
      </c>
      <c r="EH96" s="55"/>
      <c r="EI96" s="55"/>
      <c r="EJ96" s="58">
        <f t="shared" ref="EJ96" si="1309">DV96+EC96</f>
        <v>0</v>
      </c>
      <c r="EK96" s="58">
        <f t="shared" ref="EK96" si="1310">DW96+ED96</f>
        <v>0</v>
      </c>
      <c r="EL96" s="58"/>
      <c r="EM96" s="54"/>
      <c r="EN96" s="55">
        <f t="shared" ref="EN96" si="1311">DZ96+EG96</f>
        <v>0</v>
      </c>
      <c r="EO96" s="55"/>
      <c r="EP96" s="55"/>
      <c r="EQ96" s="33"/>
      <c r="ER96" s="33">
        <f>ROUND(EQ96*($J$96/$I$96),0)</f>
        <v>0</v>
      </c>
      <c r="ES96" s="33"/>
      <c r="ET96" s="24"/>
      <c r="EU96" s="34">
        <f>ROUND(EQ96*$H$96,2)</f>
        <v>0</v>
      </c>
      <c r="EV96" s="34"/>
      <c r="EW96" s="34"/>
      <c r="EX96" s="33"/>
      <c r="EY96" s="33">
        <f>ROUND(EX96*($N$96/$M$96),0)</f>
        <v>0</v>
      </c>
      <c r="EZ96" s="33"/>
      <c r="FA96" s="24"/>
      <c r="FB96" s="34">
        <f>ROUND(EX96*$H$96,2)</f>
        <v>0</v>
      </c>
      <c r="FC96" s="55"/>
      <c r="FD96" s="55"/>
      <c r="FE96" s="58">
        <f t="shared" ref="FE96" si="1312">EQ96+EX96</f>
        <v>0</v>
      </c>
      <c r="FF96" s="58">
        <f t="shared" ref="FF96" si="1313">ER96+EY96</f>
        <v>0</v>
      </c>
      <c r="FG96" s="58"/>
      <c r="FH96" s="54"/>
      <c r="FI96" s="55">
        <f t="shared" ref="FI96" si="1314">EU96+FB96</f>
        <v>0</v>
      </c>
      <c r="FJ96" s="55"/>
      <c r="FK96" s="55"/>
      <c r="FL96" s="33"/>
      <c r="FM96" s="33">
        <f>ROUND(FL96*($J$96/$I$96),0)</f>
        <v>0</v>
      </c>
      <c r="FN96" s="33"/>
      <c r="FO96" s="24"/>
      <c r="FP96" s="34">
        <f>ROUND(FL96*$H$96,2)</f>
        <v>0</v>
      </c>
      <c r="FQ96" s="34"/>
      <c r="FR96" s="34"/>
      <c r="FS96" s="33"/>
      <c r="FT96" s="33">
        <f>ROUND(FS96*($N$96/$M$96),0)</f>
        <v>0</v>
      </c>
      <c r="FU96" s="33"/>
      <c r="FV96" s="24"/>
      <c r="FW96" s="34">
        <f>ROUND(FS96*$H$96,2)</f>
        <v>0</v>
      </c>
      <c r="FX96" s="55"/>
      <c r="FY96" s="55"/>
      <c r="FZ96" s="58">
        <f t="shared" ref="FZ96" si="1315">FL96+FS96</f>
        <v>0</v>
      </c>
      <c r="GA96" s="58">
        <f t="shared" ref="GA96" si="1316">FM96+FT96</f>
        <v>0</v>
      </c>
      <c r="GB96" s="58"/>
      <c r="GC96" s="54"/>
      <c r="GD96" s="55">
        <f t="shared" ref="GD96" si="1317">FP96+FW96</f>
        <v>0</v>
      </c>
      <c r="GE96" s="55"/>
      <c r="GF96" s="55"/>
      <c r="GG96" s="33"/>
      <c r="GH96" s="33">
        <f>ROUND(GG96*($J$96/$I$96),0)</f>
        <v>0</v>
      </c>
      <c r="GI96" s="33"/>
      <c r="GJ96" s="24"/>
      <c r="GK96" s="34">
        <f>ROUND(GG96*$H$96,2)</f>
        <v>0</v>
      </c>
      <c r="GL96" s="34"/>
      <c r="GM96" s="34"/>
      <c r="GN96" s="33"/>
      <c r="GO96" s="33">
        <f>ROUND(GN96*($N$96/$M$96),0)</f>
        <v>0</v>
      </c>
      <c r="GP96" s="33"/>
      <c r="GQ96" s="24"/>
      <c r="GR96" s="34">
        <f>ROUND(GN96*$H$96,2)</f>
        <v>0</v>
      </c>
      <c r="GS96" s="55"/>
      <c r="GT96" s="55"/>
      <c r="GU96" s="58">
        <f t="shared" ref="GU96" si="1318">GG96+GN96</f>
        <v>0</v>
      </c>
      <c r="GV96" s="58">
        <f t="shared" ref="GV96" si="1319">GH96+GO96</f>
        <v>0</v>
      </c>
      <c r="GW96" s="58"/>
      <c r="GX96" s="54"/>
      <c r="GY96" s="55">
        <f t="shared" ref="GY96" si="1320">GK96+GR96</f>
        <v>0</v>
      </c>
      <c r="GZ96" s="55"/>
      <c r="HA96" s="55"/>
      <c r="HB96" s="33"/>
      <c r="HC96" s="33">
        <f>ROUND(HB96*($J$96/$I$96),0)</f>
        <v>0</v>
      </c>
      <c r="HD96" s="33"/>
      <c r="HE96" s="24"/>
      <c r="HF96" s="34">
        <f>ROUND(HB96*$H$96,2)</f>
        <v>0</v>
      </c>
      <c r="HG96" s="34"/>
      <c r="HH96" s="34"/>
      <c r="HI96" s="33"/>
      <c r="HJ96" s="33">
        <f>ROUND(HI96*($N$96/$M$96),0)</f>
        <v>0</v>
      </c>
      <c r="HK96" s="33"/>
      <c r="HL96" s="24"/>
      <c r="HM96" s="34">
        <f>ROUND(HI96*$H$96,2)</f>
        <v>0</v>
      </c>
      <c r="HN96" s="55"/>
      <c r="HO96" s="55"/>
      <c r="HP96" s="58">
        <f t="shared" ref="HP96" si="1321">HB96+HI96</f>
        <v>0</v>
      </c>
      <c r="HQ96" s="58">
        <f t="shared" ref="HQ96" si="1322">HC96+HJ96</f>
        <v>0</v>
      </c>
      <c r="HR96" s="58"/>
      <c r="HS96" s="54"/>
      <c r="HT96" s="55">
        <f t="shared" ref="HT96" si="1323">HF96+HM96</f>
        <v>0</v>
      </c>
      <c r="HU96" s="55"/>
      <c r="HV96" s="55"/>
      <c r="HW96" s="33"/>
      <c r="HX96" s="33">
        <f>ROUND(HW96*($J$96/$I$96),0)</f>
        <v>0</v>
      </c>
      <c r="HY96" s="33"/>
      <c r="HZ96" s="24"/>
      <c r="IA96" s="34">
        <f>ROUND(HW96*$H$96,2)</f>
        <v>0</v>
      </c>
      <c r="IB96" s="34"/>
      <c r="IC96" s="34"/>
      <c r="ID96" s="33"/>
      <c r="IE96" s="33">
        <f>ROUND(ID96*($N$96/$M$96),0)</f>
        <v>0</v>
      </c>
      <c r="IF96" s="33"/>
      <c r="IG96" s="24"/>
      <c r="IH96" s="34">
        <f>ROUND(ID96*$H$96,2)</f>
        <v>0</v>
      </c>
      <c r="II96" s="55"/>
      <c r="IJ96" s="55"/>
      <c r="IK96" s="58">
        <f t="shared" ref="IK96" si="1324">HW96+ID96</f>
        <v>0</v>
      </c>
      <c r="IL96" s="58">
        <f t="shared" ref="IL96" si="1325">HX96+IE96</f>
        <v>0</v>
      </c>
      <c r="IM96" s="58"/>
      <c r="IN96" s="54"/>
      <c r="IO96" s="55">
        <f t="shared" ref="IO96" si="1326">IA96+IH96</f>
        <v>0</v>
      </c>
      <c r="IP96" s="55"/>
      <c r="IQ96" s="55"/>
      <c r="IR96" s="33"/>
      <c r="IS96" s="33">
        <f>ROUND(IR96*($J$96/$I$96),0)</f>
        <v>0</v>
      </c>
      <c r="IT96" s="33"/>
      <c r="IU96" s="24"/>
      <c r="IV96" s="34">
        <f>ROUND(IR96*$H$96,2)</f>
        <v>0</v>
      </c>
      <c r="IW96" s="34"/>
      <c r="IX96" s="34"/>
      <c r="IY96" s="33"/>
      <c r="IZ96" s="33">
        <f>ROUND(IY96*($N$96/$M$96),0)</f>
        <v>0</v>
      </c>
      <c r="JA96" s="33"/>
      <c r="JB96" s="24"/>
      <c r="JC96" s="34">
        <f>ROUND(IY96*$H$96,2)</f>
        <v>0</v>
      </c>
      <c r="JD96" s="58">
        <f t="shared" ref="JD96" si="1327">IR96+IY96</f>
        <v>0</v>
      </c>
      <c r="JE96" s="58">
        <f t="shared" ref="JE96" si="1328">IS96+IZ96</f>
        <v>0</v>
      </c>
      <c r="JF96" s="58"/>
      <c r="JG96" s="54"/>
      <c r="JH96" s="55">
        <f t="shared" ref="JH96" si="1329">IV96+JC96</f>
        <v>0</v>
      </c>
      <c r="JI96" s="33">
        <f>U96+AP96+BK96+CF96+DA96+DV96+EQ96+FL96+GG96+HB96+HW96+IR96</f>
        <v>3</v>
      </c>
      <c r="JJ96" s="33">
        <f>V96+AQ96+BL96+CG96+DB96+DW96+ER96+FM96+GH96+HC96+HX96+IS96</f>
        <v>0</v>
      </c>
      <c r="JK96" s="33"/>
      <c r="JL96" s="34">
        <f>Y96+AT96+BO96+CJ96+DE96+DZ96+EU96+FP96+GK96+HF96+IA96+IV96</f>
        <v>444511.68</v>
      </c>
      <c r="JM96" s="33">
        <f t="shared" ref="JM96" si="1330">AB96+AW96+BR96+CM96+DH96+EC96+EX96+FS96+GN96+HI96+ID96+IY96</f>
        <v>5</v>
      </c>
      <c r="JN96" s="33">
        <f t="shared" ref="JN96" si="1331">AC96+AX96+BS96+CN96+DI96+ED96+EY96+FT96+GO96+HJ96+IE96+IZ96</f>
        <v>0</v>
      </c>
      <c r="JO96" s="33"/>
      <c r="JP96" s="34">
        <f t="shared" ref="JP96" si="1332">AF96+BA96+BV96+CQ96+DL96+EG96+FB96+FW96+GR96+HM96+IH96+JC96</f>
        <v>740852.8</v>
      </c>
      <c r="JQ96" s="58">
        <f t="shared" ref="JQ96" si="1333">JI96+JM96</f>
        <v>8</v>
      </c>
      <c r="JR96" s="58">
        <f t="shared" ref="JR96" si="1334">JJ96+JN96</f>
        <v>0</v>
      </c>
      <c r="JS96" s="54"/>
      <c r="JT96" s="55">
        <f t="shared" ref="JT96" si="1335">JL96+JP96</f>
        <v>1185364.48</v>
      </c>
      <c r="JV96" s="73">
        <f t="shared" si="931"/>
        <v>0</v>
      </c>
      <c r="JW96" s="73">
        <f t="shared" si="932"/>
        <v>0</v>
      </c>
      <c r="JX96" s="73">
        <f t="shared" si="933"/>
        <v>0</v>
      </c>
      <c r="JY96" s="80">
        <f t="shared" si="934"/>
        <v>0</v>
      </c>
      <c r="JZ96" s="73">
        <f t="shared" si="935"/>
        <v>0</v>
      </c>
      <c r="KA96" s="73">
        <f t="shared" si="936"/>
        <v>0</v>
      </c>
      <c r="KB96" s="73">
        <f t="shared" si="937"/>
        <v>0</v>
      </c>
      <c r="KC96" s="73">
        <f t="shared" si="938"/>
        <v>0</v>
      </c>
      <c r="KD96" s="73">
        <f t="shared" si="939"/>
        <v>0</v>
      </c>
      <c r="KE96" s="73">
        <f t="shared" si="940"/>
        <v>0</v>
      </c>
      <c r="KF96" s="73">
        <f t="shared" si="941"/>
        <v>0</v>
      </c>
      <c r="KG96" s="73">
        <f t="shared" si="942"/>
        <v>0</v>
      </c>
    </row>
    <row r="97" spans="1:293" s="22" customFormat="1" ht="20.25" hidden="1" customHeight="1">
      <c r="A97" s="25">
        <v>110060</v>
      </c>
      <c r="B97" s="25" t="s">
        <v>50</v>
      </c>
      <c r="C97" s="25"/>
      <c r="D97" s="25"/>
      <c r="E97" s="37" t="s">
        <v>134</v>
      </c>
      <c r="F97" s="47"/>
      <c r="G97" s="53"/>
      <c r="H97" s="37"/>
      <c r="I97" s="89">
        <f>SUM(I98:I101)</f>
        <v>41</v>
      </c>
      <c r="J97" s="89">
        <f>SUM(J98:J101)</f>
        <v>0</v>
      </c>
      <c r="K97" s="90"/>
      <c r="L97" s="91">
        <f>SUM(L98:L101)</f>
        <v>6475286.5100000007</v>
      </c>
      <c r="M97" s="89">
        <f>SUM(M98:M101)</f>
        <v>49</v>
      </c>
      <c r="N97" s="36">
        <f>SUM(N98:N101)</f>
        <v>0</v>
      </c>
      <c r="O97" s="25"/>
      <c r="P97" s="37">
        <f>SUM(P98:P101)</f>
        <v>7721165.6899999995</v>
      </c>
      <c r="Q97" s="36">
        <f>SUM(Q98:Q101)</f>
        <v>90</v>
      </c>
      <c r="R97" s="36">
        <f>SUM(R98:R101)</f>
        <v>0</v>
      </c>
      <c r="S97" s="25"/>
      <c r="T97" s="37">
        <f>SUM(T98:T101)</f>
        <v>14196452.199999999</v>
      </c>
      <c r="U97" s="36">
        <f>SUM(U98:U101)</f>
        <v>6</v>
      </c>
      <c r="V97" s="36">
        <f>SUM(V98:V101)</f>
        <v>0</v>
      </c>
      <c r="W97" s="36"/>
      <c r="X97" s="25"/>
      <c r="Y97" s="37">
        <f>SUM(Y98:Y101)</f>
        <v>918954.12000000011</v>
      </c>
      <c r="Z97" s="37"/>
      <c r="AA97" s="37"/>
      <c r="AB97" s="36">
        <f>SUM(AB98:AB101)</f>
        <v>6</v>
      </c>
      <c r="AC97" s="36">
        <f>SUM(AC98:AC101)</f>
        <v>0</v>
      </c>
      <c r="AD97" s="36"/>
      <c r="AE97" s="25"/>
      <c r="AF97" s="37">
        <f>SUM(AF98:AF101)</f>
        <v>918954.12000000011</v>
      </c>
      <c r="AG97" s="37"/>
      <c r="AH97" s="37"/>
      <c r="AI97" s="36">
        <f>SUM(AI98:AI101)</f>
        <v>12</v>
      </c>
      <c r="AJ97" s="36">
        <f>SUM(AJ98:AJ101)</f>
        <v>0</v>
      </c>
      <c r="AK97" s="36"/>
      <c r="AL97" s="25"/>
      <c r="AM97" s="37">
        <f>SUM(AM98:AM101)</f>
        <v>1837908.2400000002</v>
      </c>
      <c r="AN97" s="37"/>
      <c r="AO97" s="37"/>
      <c r="AP97" s="36">
        <f>SUM(AP98:AP101)</f>
        <v>6</v>
      </c>
      <c r="AQ97" s="36">
        <f>SUM(AQ98:AQ101)</f>
        <v>0</v>
      </c>
      <c r="AR97" s="36"/>
      <c r="AS97" s="25"/>
      <c r="AT97" s="37">
        <f>SUM(AT98:AT101)</f>
        <v>918954.12000000011</v>
      </c>
      <c r="AU97" s="37"/>
      <c r="AV97" s="37"/>
      <c r="AW97" s="36">
        <f>SUM(AW98:AW101)</f>
        <v>6</v>
      </c>
      <c r="AX97" s="36">
        <f>SUM(AX98:AX101)</f>
        <v>0</v>
      </c>
      <c r="AY97" s="36"/>
      <c r="AZ97" s="25"/>
      <c r="BA97" s="37">
        <f>SUM(BA98:BA101)</f>
        <v>918954.12000000011</v>
      </c>
      <c r="BB97" s="37"/>
      <c r="BC97" s="37"/>
      <c r="BD97" s="36">
        <f>SUM(BD98:BD101)</f>
        <v>12</v>
      </c>
      <c r="BE97" s="36">
        <f>SUM(BE98:BE101)</f>
        <v>0</v>
      </c>
      <c r="BF97" s="36"/>
      <c r="BG97" s="25"/>
      <c r="BH97" s="37">
        <f>SUM(BH98:BH101)</f>
        <v>1837908.2400000002</v>
      </c>
      <c r="BI97" s="37"/>
      <c r="BJ97" s="37"/>
      <c r="BK97" s="36">
        <f>SUM(BK98:BK101)</f>
        <v>5</v>
      </c>
      <c r="BL97" s="36">
        <f>SUM(BL98:BL101)</f>
        <v>0</v>
      </c>
      <c r="BM97" s="36"/>
      <c r="BN97" s="25"/>
      <c r="BO97" s="37">
        <f>SUM(BO98:BO101)</f>
        <v>776098.6100000001</v>
      </c>
      <c r="BP97" s="37"/>
      <c r="BQ97" s="37"/>
      <c r="BR97" s="36">
        <f>SUM(BR98:BR101)</f>
        <v>5</v>
      </c>
      <c r="BS97" s="36">
        <f>SUM(BS98:BS101)</f>
        <v>0</v>
      </c>
      <c r="BT97" s="36"/>
      <c r="BU97" s="25"/>
      <c r="BV97" s="37">
        <f>SUM(BV98:BV101)</f>
        <v>776098.6100000001</v>
      </c>
      <c r="BW97" s="37"/>
      <c r="BX97" s="37"/>
      <c r="BY97" s="36">
        <f>SUM(BY98:BY101)</f>
        <v>10</v>
      </c>
      <c r="BZ97" s="36">
        <f>SUM(BZ98:BZ101)</f>
        <v>0</v>
      </c>
      <c r="CA97" s="36"/>
      <c r="CB97" s="25"/>
      <c r="CC97" s="37">
        <f>SUM(CC98:CC101)</f>
        <v>1552197.2200000002</v>
      </c>
      <c r="CD97" s="37"/>
      <c r="CE97" s="37"/>
      <c r="CF97" s="36">
        <f>SUM(CF98:CF101)</f>
        <v>4</v>
      </c>
      <c r="CG97" s="36">
        <f>SUM(CG98:CG101)</f>
        <v>0</v>
      </c>
      <c r="CH97" s="36"/>
      <c r="CI97" s="25"/>
      <c r="CJ97" s="37">
        <f>SUM(CJ98:CJ101)</f>
        <v>633243.10000000009</v>
      </c>
      <c r="CK97" s="37"/>
      <c r="CL97" s="37"/>
      <c r="CM97" s="36">
        <f>SUM(CM98:CM101)</f>
        <v>5</v>
      </c>
      <c r="CN97" s="36">
        <f>SUM(CN98:CN101)</f>
        <v>0</v>
      </c>
      <c r="CO97" s="36"/>
      <c r="CP97" s="25"/>
      <c r="CQ97" s="37">
        <f>SUM(CQ98:CQ101)</f>
        <v>776098.6100000001</v>
      </c>
      <c r="CR97" s="37"/>
      <c r="CS97" s="37"/>
      <c r="CT97" s="36">
        <f>SUM(CT98:CT101)</f>
        <v>9</v>
      </c>
      <c r="CU97" s="36">
        <f>SUM(CU98:CU101)</f>
        <v>0</v>
      </c>
      <c r="CV97" s="36"/>
      <c r="CW97" s="25"/>
      <c r="CX97" s="37">
        <f>SUM(CX98:CX101)</f>
        <v>1409341.71</v>
      </c>
      <c r="CY97" s="37"/>
      <c r="CZ97" s="37"/>
      <c r="DA97" s="36">
        <f>SUM(DA98:DA101)</f>
        <v>4</v>
      </c>
      <c r="DB97" s="36">
        <f>SUM(DB98:DB101)</f>
        <v>0</v>
      </c>
      <c r="DC97" s="36"/>
      <c r="DD97" s="25"/>
      <c r="DE97" s="37">
        <f>SUM(DE98:DE101)</f>
        <v>633243.10000000009</v>
      </c>
      <c r="DF97" s="37"/>
      <c r="DG97" s="37"/>
      <c r="DH97" s="36">
        <f>SUM(DH98:DH101)</f>
        <v>4</v>
      </c>
      <c r="DI97" s="36">
        <f>SUM(DI98:DI101)</f>
        <v>0</v>
      </c>
      <c r="DJ97" s="36"/>
      <c r="DK97" s="25"/>
      <c r="DL97" s="37">
        <f>SUM(DL98:DL101)</f>
        <v>633243.10000000009</v>
      </c>
      <c r="DM97" s="37"/>
      <c r="DN97" s="37"/>
      <c r="DO97" s="36">
        <f>SUM(DO98:DO101)</f>
        <v>8</v>
      </c>
      <c r="DP97" s="36">
        <f>SUM(DP98:DP101)</f>
        <v>0</v>
      </c>
      <c r="DQ97" s="36"/>
      <c r="DR97" s="25"/>
      <c r="DS97" s="37">
        <f>SUM(DS98:DS101)</f>
        <v>1266486.2000000002</v>
      </c>
      <c r="DT97" s="37"/>
      <c r="DU97" s="37"/>
      <c r="DV97" s="36">
        <f>SUM(DV98:DV101)</f>
        <v>4</v>
      </c>
      <c r="DW97" s="36">
        <f>SUM(DW98:DW101)</f>
        <v>0</v>
      </c>
      <c r="DX97" s="36"/>
      <c r="DY97" s="25"/>
      <c r="DZ97" s="37">
        <f>SUM(DZ98:DZ101)</f>
        <v>633243.10000000009</v>
      </c>
      <c r="EA97" s="37"/>
      <c r="EB97" s="37"/>
      <c r="EC97" s="36">
        <f>SUM(EC98:EC101)</f>
        <v>4</v>
      </c>
      <c r="ED97" s="36">
        <f>SUM(ED98:ED101)</f>
        <v>0</v>
      </c>
      <c r="EE97" s="36"/>
      <c r="EF97" s="25"/>
      <c r="EG97" s="37">
        <f>SUM(EG98:EG101)</f>
        <v>633243.10000000009</v>
      </c>
      <c r="EH97" s="37"/>
      <c r="EI97" s="37"/>
      <c r="EJ97" s="36">
        <f>SUM(EJ98:EJ101)</f>
        <v>8</v>
      </c>
      <c r="EK97" s="36">
        <f>SUM(EK98:EK101)</f>
        <v>0</v>
      </c>
      <c r="EL97" s="36"/>
      <c r="EM97" s="25"/>
      <c r="EN97" s="37">
        <f>SUM(EN98:EN101)</f>
        <v>1266486.2000000002</v>
      </c>
      <c r="EO97" s="37"/>
      <c r="EP97" s="37"/>
      <c r="EQ97" s="36">
        <f>SUM(EQ98:EQ101)</f>
        <v>2</v>
      </c>
      <c r="ER97" s="36">
        <f>SUM(ER98:ER101)</f>
        <v>0</v>
      </c>
      <c r="ES97" s="36"/>
      <c r="ET97" s="25"/>
      <c r="EU97" s="37">
        <f>SUM(EU98:EU101)</f>
        <v>326925.06</v>
      </c>
      <c r="EV97" s="37"/>
      <c r="EW97" s="37"/>
      <c r="EX97" s="36">
        <f>SUM(EX98:EX101)</f>
        <v>4</v>
      </c>
      <c r="EY97" s="36">
        <f>SUM(EY98:EY101)</f>
        <v>0</v>
      </c>
      <c r="EZ97" s="36"/>
      <c r="FA97" s="25"/>
      <c r="FB97" s="37">
        <f>SUM(FB98:FB101)</f>
        <v>633243.10000000009</v>
      </c>
      <c r="FC97" s="37"/>
      <c r="FD97" s="37"/>
      <c r="FE97" s="36">
        <f>SUM(FE98:FE101)</f>
        <v>6</v>
      </c>
      <c r="FF97" s="36">
        <f>SUM(FF98:FF101)</f>
        <v>0</v>
      </c>
      <c r="FG97" s="36"/>
      <c r="FH97" s="25"/>
      <c r="FI97" s="37">
        <f>SUM(FI98:FI101)</f>
        <v>960168.16</v>
      </c>
      <c r="FJ97" s="37"/>
      <c r="FK97" s="37"/>
      <c r="FL97" s="36">
        <f>SUM(FL98:FL101)</f>
        <v>2</v>
      </c>
      <c r="FM97" s="36">
        <f>SUM(FM98:FM101)</f>
        <v>0</v>
      </c>
      <c r="FN97" s="36"/>
      <c r="FO97" s="25"/>
      <c r="FP97" s="37">
        <f>SUM(FP98:FP101)</f>
        <v>326925.06</v>
      </c>
      <c r="FQ97" s="37"/>
      <c r="FR97" s="37"/>
      <c r="FS97" s="36">
        <f>SUM(FS98:FS101)</f>
        <v>4</v>
      </c>
      <c r="FT97" s="36">
        <f>SUM(FT98:FT101)</f>
        <v>0</v>
      </c>
      <c r="FU97" s="36"/>
      <c r="FV97" s="25"/>
      <c r="FW97" s="37">
        <f>SUM(FW98:FW101)</f>
        <v>633243.10000000009</v>
      </c>
      <c r="FX97" s="37"/>
      <c r="FY97" s="37"/>
      <c r="FZ97" s="36">
        <f>SUM(FZ98:FZ101)</f>
        <v>6</v>
      </c>
      <c r="GA97" s="36">
        <f>SUM(GA98:GA101)</f>
        <v>0</v>
      </c>
      <c r="GB97" s="36"/>
      <c r="GC97" s="25"/>
      <c r="GD97" s="37">
        <f>SUM(GD98:GD101)</f>
        <v>960168.16</v>
      </c>
      <c r="GE97" s="37"/>
      <c r="GF97" s="37"/>
      <c r="GG97" s="36">
        <f>SUM(GG98:GG101)</f>
        <v>2</v>
      </c>
      <c r="GH97" s="36">
        <f>SUM(GH98:GH101)</f>
        <v>0</v>
      </c>
      <c r="GI97" s="36"/>
      <c r="GJ97" s="25"/>
      <c r="GK97" s="37">
        <f>SUM(GK98:GK101)</f>
        <v>326925.06</v>
      </c>
      <c r="GL97" s="37"/>
      <c r="GM97" s="37"/>
      <c r="GN97" s="36">
        <f>SUM(GN98:GN101)</f>
        <v>3</v>
      </c>
      <c r="GO97" s="36">
        <f>SUM(GO98:GO101)</f>
        <v>0</v>
      </c>
      <c r="GP97" s="36"/>
      <c r="GQ97" s="25"/>
      <c r="GR97" s="37">
        <f>SUM(GR98:GR101)</f>
        <v>490387.59</v>
      </c>
      <c r="GS97" s="37"/>
      <c r="GT97" s="37"/>
      <c r="GU97" s="36">
        <f>SUM(GU98:GU101)</f>
        <v>5</v>
      </c>
      <c r="GV97" s="36">
        <f>SUM(GV98:GV101)</f>
        <v>0</v>
      </c>
      <c r="GW97" s="36"/>
      <c r="GX97" s="25"/>
      <c r="GY97" s="37">
        <f>SUM(GY98:GY101)</f>
        <v>817312.65</v>
      </c>
      <c r="GZ97" s="37"/>
      <c r="HA97" s="37"/>
      <c r="HB97" s="36">
        <f>SUM(HB98:HB101)</f>
        <v>2</v>
      </c>
      <c r="HC97" s="36">
        <f>SUM(HC98:HC101)</f>
        <v>0</v>
      </c>
      <c r="HD97" s="36"/>
      <c r="HE97" s="25"/>
      <c r="HF97" s="37">
        <f>SUM(HF98:HF101)</f>
        <v>326925.06</v>
      </c>
      <c r="HG97" s="37"/>
      <c r="HH97" s="37"/>
      <c r="HI97" s="36">
        <f>SUM(HI98:HI101)</f>
        <v>3</v>
      </c>
      <c r="HJ97" s="36">
        <f>SUM(HJ98:HJ101)</f>
        <v>0</v>
      </c>
      <c r="HK97" s="36"/>
      <c r="HL97" s="25"/>
      <c r="HM97" s="37">
        <f>SUM(HM98:HM101)</f>
        <v>490387.59</v>
      </c>
      <c r="HN97" s="37"/>
      <c r="HO97" s="37"/>
      <c r="HP97" s="36">
        <f>SUM(HP98:HP101)</f>
        <v>5</v>
      </c>
      <c r="HQ97" s="36">
        <f>SUM(HQ98:HQ101)</f>
        <v>0</v>
      </c>
      <c r="HR97" s="36"/>
      <c r="HS97" s="25"/>
      <c r="HT97" s="37">
        <f>SUM(HT98:HT101)</f>
        <v>817312.65</v>
      </c>
      <c r="HU97" s="37"/>
      <c r="HV97" s="37"/>
      <c r="HW97" s="36">
        <f>SUM(HW98:HW101)</f>
        <v>2</v>
      </c>
      <c r="HX97" s="36">
        <f>SUM(HX98:HX101)</f>
        <v>0</v>
      </c>
      <c r="HY97" s="36"/>
      <c r="HZ97" s="25"/>
      <c r="IA97" s="37">
        <f>SUM(IA98:IA101)</f>
        <v>326925.06</v>
      </c>
      <c r="IB97" s="37"/>
      <c r="IC97" s="37"/>
      <c r="ID97" s="36">
        <f>SUM(ID98:ID101)</f>
        <v>3</v>
      </c>
      <c r="IE97" s="36">
        <f>SUM(IE98:IE101)</f>
        <v>0</v>
      </c>
      <c r="IF97" s="36"/>
      <c r="IG97" s="25"/>
      <c r="IH97" s="37">
        <f>SUM(IH98:IH101)</f>
        <v>490387.59</v>
      </c>
      <c r="II97" s="37"/>
      <c r="IJ97" s="37"/>
      <c r="IK97" s="36">
        <f>SUM(IK98:IK101)</f>
        <v>5</v>
      </c>
      <c r="IL97" s="36">
        <f>SUM(IL98:IL101)</f>
        <v>0</v>
      </c>
      <c r="IM97" s="36"/>
      <c r="IN97" s="25"/>
      <c r="IO97" s="37">
        <f>SUM(IO98:IO101)</f>
        <v>817312.65</v>
      </c>
      <c r="IP97" s="37"/>
      <c r="IQ97" s="37"/>
      <c r="IR97" s="36">
        <f>SUM(IR98:IR101)</f>
        <v>2</v>
      </c>
      <c r="IS97" s="36">
        <f>SUM(IS98:IS101)</f>
        <v>0</v>
      </c>
      <c r="IT97" s="36"/>
      <c r="IU97" s="25"/>
      <c r="IV97" s="37">
        <f>SUM(IV98:IV101)</f>
        <v>326925.06</v>
      </c>
      <c r="IW97" s="37"/>
      <c r="IX97" s="37"/>
      <c r="IY97" s="36">
        <f>SUM(IY98:IY101)</f>
        <v>2</v>
      </c>
      <c r="IZ97" s="36">
        <f>SUM(IZ98:IZ101)</f>
        <v>0</v>
      </c>
      <c r="JA97" s="36"/>
      <c r="JB97" s="25"/>
      <c r="JC97" s="37">
        <f>SUM(JC98:JC101)</f>
        <v>326925.06</v>
      </c>
      <c r="JD97" s="36">
        <f>SUM(JD98:JD101)</f>
        <v>4</v>
      </c>
      <c r="JE97" s="36">
        <f>SUM(JE98:JE101)</f>
        <v>0</v>
      </c>
      <c r="JF97" s="36"/>
      <c r="JG97" s="25"/>
      <c r="JH97" s="37">
        <f>SUM(JH98:JH101)</f>
        <v>653850.12</v>
      </c>
      <c r="JI97" s="36">
        <f>SUM(JI98:JI101)</f>
        <v>41</v>
      </c>
      <c r="JJ97" s="36">
        <f>SUM(JJ98:JJ101)</f>
        <v>0</v>
      </c>
      <c r="JK97" s="25"/>
      <c r="JL97" s="37">
        <f>SUM(JL98:JL101)</f>
        <v>6475286.5099999998</v>
      </c>
      <c r="JM97" s="36">
        <f>SUM(JM98:JM101)</f>
        <v>49</v>
      </c>
      <c r="JN97" s="36">
        <f>SUM(JN98:JN101)</f>
        <v>0</v>
      </c>
      <c r="JO97" s="25"/>
      <c r="JP97" s="37">
        <f>SUM(JP98:JP101)</f>
        <v>7721165.6899999995</v>
      </c>
      <c r="JQ97" s="36">
        <f>SUM(JQ98:JQ101)</f>
        <v>90</v>
      </c>
      <c r="JR97" s="36">
        <f>SUM(JR98:JR101)</f>
        <v>0</v>
      </c>
      <c r="JS97" s="25"/>
      <c r="JT97" s="37">
        <f>SUM(JT98:JT101)</f>
        <v>14196452.199999999</v>
      </c>
      <c r="JV97" s="73">
        <f t="shared" si="931"/>
        <v>0</v>
      </c>
      <c r="JW97" s="73">
        <f t="shared" si="932"/>
        <v>0</v>
      </c>
      <c r="JX97" s="73">
        <f t="shared" si="933"/>
        <v>0</v>
      </c>
      <c r="JY97" s="80">
        <f t="shared" si="934"/>
        <v>0</v>
      </c>
      <c r="JZ97" s="73">
        <f t="shared" si="935"/>
        <v>0</v>
      </c>
      <c r="KA97" s="73">
        <f t="shared" si="936"/>
        <v>0</v>
      </c>
      <c r="KB97" s="73">
        <f t="shared" si="937"/>
        <v>0</v>
      </c>
      <c r="KC97" s="73">
        <f t="shared" si="938"/>
        <v>0</v>
      </c>
      <c r="KD97" s="73">
        <f t="shared" si="939"/>
        <v>0</v>
      </c>
      <c r="KE97" s="73">
        <f t="shared" si="940"/>
        <v>0</v>
      </c>
      <c r="KF97" s="73">
        <f t="shared" si="941"/>
        <v>0</v>
      </c>
      <c r="KG97" s="73">
        <f t="shared" si="942"/>
        <v>0</v>
      </c>
    </row>
    <row r="98" spans="1:293" ht="20.25" hidden="1" customHeight="1">
      <c r="A98" s="24">
        <v>110060</v>
      </c>
      <c r="B98" s="24" t="s">
        <v>50</v>
      </c>
      <c r="C98" s="24">
        <v>43</v>
      </c>
      <c r="D98" s="24" t="s">
        <v>185</v>
      </c>
      <c r="E98" s="34" t="s">
        <v>134</v>
      </c>
      <c r="F98" s="46" t="s">
        <v>186</v>
      </c>
      <c r="G98" s="52" t="s">
        <v>187</v>
      </c>
      <c r="H98" s="34">
        <v>142855.51</v>
      </c>
      <c r="I98" s="86">
        <v>6</v>
      </c>
      <c r="J98" s="86"/>
      <c r="K98" s="87"/>
      <c r="L98" s="88">
        <f t="shared" ref="L98:L101" si="1336">ROUND(H98*I98,2)</f>
        <v>857133.06</v>
      </c>
      <c r="M98" s="86">
        <v>8</v>
      </c>
      <c r="N98" s="33"/>
      <c r="O98" s="24"/>
      <c r="P98" s="55">
        <f>ROUND(H98*M98,2)</f>
        <v>1142844.08</v>
      </c>
      <c r="Q98" s="58">
        <f t="shared" ref="Q98:R101" si="1337">I98+M98</f>
        <v>14</v>
      </c>
      <c r="R98" s="58">
        <f t="shared" si="1337"/>
        <v>0</v>
      </c>
      <c r="S98" s="54"/>
      <c r="T98" s="55">
        <f>L98+P98</f>
        <v>1999977.1400000001</v>
      </c>
      <c r="U98" s="33">
        <v>1</v>
      </c>
      <c r="V98" s="33">
        <f>ROUND(U98*($J$98/$I$98),0)</f>
        <v>0</v>
      </c>
      <c r="W98" s="33"/>
      <c r="X98" s="24"/>
      <c r="Y98" s="34">
        <f>ROUND(U98*$H$98,2)</f>
        <v>142855.51</v>
      </c>
      <c r="Z98" s="34"/>
      <c r="AA98" s="34"/>
      <c r="AB98" s="33">
        <f>ROUND($M$98/12,0)</f>
        <v>1</v>
      </c>
      <c r="AC98" s="33">
        <f>ROUND(AB98*($N$98/$M$98),0)</f>
        <v>0</v>
      </c>
      <c r="AD98" s="33"/>
      <c r="AE98" s="24"/>
      <c r="AF98" s="34">
        <f>ROUND(AB98*$H$98,2)</f>
        <v>142855.51</v>
      </c>
      <c r="AG98" s="55"/>
      <c r="AH98" s="55"/>
      <c r="AI98" s="58">
        <f t="shared" ref="AI98:AJ101" si="1338">U98+AB98</f>
        <v>2</v>
      </c>
      <c r="AJ98" s="58">
        <f t="shared" si="1338"/>
        <v>0</v>
      </c>
      <c r="AK98" s="58"/>
      <c r="AL98" s="54"/>
      <c r="AM98" s="55">
        <f>Y98+AF98</f>
        <v>285711.02</v>
      </c>
      <c r="AN98" s="55"/>
      <c r="AO98" s="55"/>
      <c r="AP98" s="33">
        <v>1</v>
      </c>
      <c r="AQ98" s="33">
        <f>ROUND(AP98*($J$98/$I$98),0)</f>
        <v>0</v>
      </c>
      <c r="AR98" s="33"/>
      <c r="AS98" s="24"/>
      <c r="AT98" s="34">
        <f>ROUND(AP98*$H$98,2)</f>
        <v>142855.51</v>
      </c>
      <c r="AU98" s="34"/>
      <c r="AV98" s="34"/>
      <c r="AW98" s="33">
        <f>ROUND($M$98/12,0)</f>
        <v>1</v>
      </c>
      <c r="AX98" s="33">
        <f>ROUND(AW98*($N$98/$M$98),0)</f>
        <v>0</v>
      </c>
      <c r="AY98" s="33"/>
      <c r="AZ98" s="24"/>
      <c r="BA98" s="34">
        <f>ROUND(AW98*$H$98,2)</f>
        <v>142855.51</v>
      </c>
      <c r="BB98" s="55"/>
      <c r="BC98" s="55"/>
      <c r="BD98" s="58">
        <f t="shared" ref="BD98:BD101" si="1339">AP98+AW98</f>
        <v>2</v>
      </c>
      <c r="BE98" s="58">
        <f t="shared" ref="BE98:BE101" si="1340">AQ98+AX98</f>
        <v>0</v>
      </c>
      <c r="BF98" s="58"/>
      <c r="BG98" s="54"/>
      <c r="BH98" s="55">
        <f t="shared" ref="BH98:BH101" si="1341">AT98+BA98</f>
        <v>285711.02</v>
      </c>
      <c r="BI98" s="55"/>
      <c r="BJ98" s="55"/>
      <c r="BK98" s="33">
        <v>1</v>
      </c>
      <c r="BL98" s="33">
        <f>ROUND(BK98*($J$98/$I$98),0)</f>
        <v>0</v>
      </c>
      <c r="BM98" s="33"/>
      <c r="BN98" s="24"/>
      <c r="BO98" s="34">
        <f>ROUND(BK98*$H$98,2)</f>
        <v>142855.51</v>
      </c>
      <c r="BP98" s="34"/>
      <c r="BQ98" s="34"/>
      <c r="BR98" s="33">
        <f>ROUND($M$98/12,0)</f>
        <v>1</v>
      </c>
      <c r="BS98" s="33">
        <f>ROUND(BR98*($N$98/$M$98),0)</f>
        <v>0</v>
      </c>
      <c r="BT98" s="33"/>
      <c r="BU98" s="24"/>
      <c r="BV98" s="34">
        <f>ROUND(BR98*$H$98,2)</f>
        <v>142855.51</v>
      </c>
      <c r="BW98" s="55"/>
      <c r="BX98" s="55"/>
      <c r="BY98" s="58">
        <f t="shared" ref="BY98:BY101" si="1342">BK98+BR98</f>
        <v>2</v>
      </c>
      <c r="BZ98" s="58">
        <f t="shared" ref="BZ98:BZ101" si="1343">BL98+BS98</f>
        <v>0</v>
      </c>
      <c r="CA98" s="58"/>
      <c r="CB98" s="54"/>
      <c r="CC98" s="55">
        <f t="shared" ref="CC98:CC101" si="1344">BO98+BV98</f>
        <v>285711.02</v>
      </c>
      <c r="CD98" s="55"/>
      <c r="CE98" s="55"/>
      <c r="CF98" s="33">
        <v>1</v>
      </c>
      <c r="CG98" s="33">
        <f>ROUND(CF98*($J$98/$I$98),0)</f>
        <v>0</v>
      </c>
      <c r="CH98" s="33"/>
      <c r="CI98" s="24"/>
      <c r="CJ98" s="34">
        <f>ROUND(CF98*$H$98,2)</f>
        <v>142855.51</v>
      </c>
      <c r="CK98" s="34"/>
      <c r="CL98" s="34"/>
      <c r="CM98" s="33">
        <f>ROUND($M$98/12,0)</f>
        <v>1</v>
      </c>
      <c r="CN98" s="33">
        <f>ROUND(CM98*($N$98/$M$98),0)</f>
        <v>0</v>
      </c>
      <c r="CO98" s="33"/>
      <c r="CP98" s="24"/>
      <c r="CQ98" s="34">
        <f>ROUND(CM98*$H$98,2)</f>
        <v>142855.51</v>
      </c>
      <c r="CR98" s="55"/>
      <c r="CS98" s="55"/>
      <c r="CT98" s="58">
        <f t="shared" ref="CT98:CT101" si="1345">CF98+CM98</f>
        <v>2</v>
      </c>
      <c r="CU98" s="58">
        <f t="shared" ref="CU98:CU101" si="1346">CG98+CN98</f>
        <v>0</v>
      </c>
      <c r="CV98" s="58"/>
      <c r="CW98" s="54"/>
      <c r="CX98" s="55">
        <f t="shared" ref="CX98:CX101" si="1347">CJ98+CQ98</f>
        <v>285711.02</v>
      </c>
      <c r="CY98" s="55"/>
      <c r="CZ98" s="55"/>
      <c r="DA98" s="33">
        <v>1</v>
      </c>
      <c r="DB98" s="33">
        <f>ROUND(DA98*($J$98/$I$98),0)</f>
        <v>0</v>
      </c>
      <c r="DC98" s="33"/>
      <c r="DD98" s="24"/>
      <c r="DE98" s="34">
        <f>ROUND(DA98*$H$98,2)</f>
        <v>142855.51</v>
      </c>
      <c r="DF98" s="34"/>
      <c r="DG98" s="34"/>
      <c r="DH98" s="33">
        <f>ROUND($M$98/12,0)</f>
        <v>1</v>
      </c>
      <c r="DI98" s="33">
        <f>ROUND(DH98*($N$98/$M$98),0)</f>
        <v>0</v>
      </c>
      <c r="DJ98" s="33"/>
      <c r="DK98" s="24"/>
      <c r="DL98" s="34">
        <f>ROUND(DH98*$H$98,2)</f>
        <v>142855.51</v>
      </c>
      <c r="DM98" s="55"/>
      <c r="DN98" s="55"/>
      <c r="DO98" s="58">
        <f t="shared" ref="DO98:DO101" si="1348">DA98+DH98</f>
        <v>2</v>
      </c>
      <c r="DP98" s="58">
        <f t="shared" ref="DP98:DP101" si="1349">DB98+DI98</f>
        <v>0</v>
      </c>
      <c r="DQ98" s="58"/>
      <c r="DR98" s="54"/>
      <c r="DS98" s="55">
        <f t="shared" ref="DS98:DS101" si="1350">DE98+DL98</f>
        <v>285711.02</v>
      </c>
      <c r="DT98" s="55"/>
      <c r="DU98" s="55"/>
      <c r="DV98" s="33">
        <v>1</v>
      </c>
      <c r="DW98" s="33">
        <f>ROUND(DV98*($J$98/$I$98),0)</f>
        <v>0</v>
      </c>
      <c r="DX98" s="33"/>
      <c r="DY98" s="24"/>
      <c r="DZ98" s="34">
        <f>ROUND(DV98*$H$98,2)</f>
        <v>142855.51</v>
      </c>
      <c r="EA98" s="34"/>
      <c r="EB98" s="34"/>
      <c r="EC98" s="33">
        <f>ROUND($M$98/12,0)</f>
        <v>1</v>
      </c>
      <c r="ED98" s="33">
        <f>ROUND(EC98*($N$98/$M$98),0)</f>
        <v>0</v>
      </c>
      <c r="EE98" s="33"/>
      <c r="EF98" s="24"/>
      <c r="EG98" s="34">
        <f>ROUND(EC98*$H$98,2)</f>
        <v>142855.51</v>
      </c>
      <c r="EH98" s="55"/>
      <c r="EI98" s="55"/>
      <c r="EJ98" s="58">
        <f t="shared" ref="EJ98:EJ101" si="1351">DV98+EC98</f>
        <v>2</v>
      </c>
      <c r="EK98" s="58">
        <f t="shared" ref="EK98:EK101" si="1352">DW98+ED98</f>
        <v>0</v>
      </c>
      <c r="EL98" s="58"/>
      <c r="EM98" s="54"/>
      <c r="EN98" s="55">
        <f t="shared" ref="EN98:EN101" si="1353">DZ98+EG98</f>
        <v>285711.02</v>
      </c>
      <c r="EO98" s="55"/>
      <c r="EP98" s="55"/>
      <c r="EQ98" s="33"/>
      <c r="ER98" s="33">
        <f>ROUND(EQ98*($J$98/$I$98),0)</f>
        <v>0</v>
      </c>
      <c r="ES98" s="33"/>
      <c r="ET98" s="24"/>
      <c r="EU98" s="34">
        <f>ROUND(EQ98*$H$98,2)</f>
        <v>0</v>
      </c>
      <c r="EV98" s="34"/>
      <c r="EW98" s="34"/>
      <c r="EX98" s="33">
        <f>ROUND($M$98/12,0)</f>
        <v>1</v>
      </c>
      <c r="EY98" s="33">
        <f>ROUND(EX98*($N$98/$M$98),0)</f>
        <v>0</v>
      </c>
      <c r="EZ98" s="33"/>
      <c r="FA98" s="24"/>
      <c r="FB98" s="34">
        <f>ROUND(EX98*$H$98,2)</f>
        <v>142855.51</v>
      </c>
      <c r="FC98" s="55"/>
      <c r="FD98" s="55"/>
      <c r="FE98" s="58">
        <f t="shared" ref="FE98:FE101" si="1354">EQ98+EX98</f>
        <v>1</v>
      </c>
      <c r="FF98" s="58">
        <f t="shared" ref="FF98:FF101" si="1355">ER98+EY98</f>
        <v>0</v>
      </c>
      <c r="FG98" s="58"/>
      <c r="FH98" s="54"/>
      <c r="FI98" s="55">
        <f t="shared" ref="FI98:FI101" si="1356">EU98+FB98</f>
        <v>142855.51</v>
      </c>
      <c r="FJ98" s="55"/>
      <c r="FK98" s="55"/>
      <c r="FL98" s="33"/>
      <c r="FM98" s="33">
        <f>ROUND(FL98*($J$98/$I$98),0)</f>
        <v>0</v>
      </c>
      <c r="FN98" s="33"/>
      <c r="FO98" s="24"/>
      <c r="FP98" s="34">
        <f>ROUND(FL98*$H$98,2)</f>
        <v>0</v>
      </c>
      <c r="FQ98" s="34"/>
      <c r="FR98" s="34"/>
      <c r="FS98" s="33">
        <f>ROUND($M$98/12,0)</f>
        <v>1</v>
      </c>
      <c r="FT98" s="33">
        <f>ROUND(FS98*($N$98/$M$98),0)</f>
        <v>0</v>
      </c>
      <c r="FU98" s="33"/>
      <c r="FV98" s="24"/>
      <c r="FW98" s="34">
        <f>ROUND(FS98*$H$98,2)</f>
        <v>142855.51</v>
      </c>
      <c r="FX98" s="55"/>
      <c r="FY98" s="55"/>
      <c r="FZ98" s="58">
        <f t="shared" ref="FZ98:FZ101" si="1357">FL98+FS98</f>
        <v>1</v>
      </c>
      <c r="GA98" s="58">
        <f t="shared" ref="GA98:GA101" si="1358">FM98+FT98</f>
        <v>0</v>
      </c>
      <c r="GB98" s="58"/>
      <c r="GC98" s="54"/>
      <c r="GD98" s="55">
        <f t="shared" ref="GD98:GD101" si="1359">FP98+FW98</f>
        <v>142855.51</v>
      </c>
      <c r="GE98" s="55"/>
      <c r="GF98" s="55"/>
      <c r="GG98" s="33"/>
      <c r="GH98" s="33">
        <f>ROUND(GG98*($J$98/$I$98),0)</f>
        <v>0</v>
      </c>
      <c r="GI98" s="33"/>
      <c r="GJ98" s="24"/>
      <c r="GK98" s="34">
        <f>ROUND(GG98*$H$98,2)</f>
        <v>0</v>
      </c>
      <c r="GL98" s="34"/>
      <c r="GM98" s="34"/>
      <c r="GN98" s="33"/>
      <c r="GO98" s="33">
        <f>ROUND(GN98*($N$98/$M$98),0)</f>
        <v>0</v>
      </c>
      <c r="GP98" s="33"/>
      <c r="GQ98" s="24"/>
      <c r="GR98" s="34">
        <f>ROUND(GN98*$H$98,2)</f>
        <v>0</v>
      </c>
      <c r="GS98" s="55"/>
      <c r="GT98" s="55"/>
      <c r="GU98" s="58">
        <f t="shared" ref="GU98:GU101" si="1360">GG98+GN98</f>
        <v>0</v>
      </c>
      <c r="GV98" s="58">
        <f t="shared" ref="GV98:GV101" si="1361">GH98+GO98</f>
        <v>0</v>
      </c>
      <c r="GW98" s="58"/>
      <c r="GX98" s="54"/>
      <c r="GY98" s="55">
        <f t="shared" ref="GY98:GY101" si="1362">GK98+GR98</f>
        <v>0</v>
      </c>
      <c r="GZ98" s="55"/>
      <c r="HA98" s="55"/>
      <c r="HB98" s="33"/>
      <c r="HC98" s="33">
        <f>ROUND(HB98*($J$98/$I$98),0)</f>
        <v>0</v>
      </c>
      <c r="HD98" s="33"/>
      <c r="HE98" s="24"/>
      <c r="HF98" s="34">
        <f>ROUND(HB98*$H$98,2)</f>
        <v>0</v>
      </c>
      <c r="HG98" s="34"/>
      <c r="HH98" s="34"/>
      <c r="HI98" s="33"/>
      <c r="HJ98" s="33">
        <f>ROUND(HI98*($N$98/$M$98),0)</f>
        <v>0</v>
      </c>
      <c r="HK98" s="33"/>
      <c r="HL98" s="24"/>
      <c r="HM98" s="34">
        <f>ROUND(HI98*$H$98,2)</f>
        <v>0</v>
      </c>
      <c r="HN98" s="55"/>
      <c r="HO98" s="55"/>
      <c r="HP98" s="58">
        <f t="shared" ref="HP98:HP101" si="1363">HB98+HI98</f>
        <v>0</v>
      </c>
      <c r="HQ98" s="58">
        <f t="shared" ref="HQ98:HQ101" si="1364">HC98+HJ98</f>
        <v>0</v>
      </c>
      <c r="HR98" s="58"/>
      <c r="HS98" s="54"/>
      <c r="HT98" s="55">
        <f t="shared" ref="HT98:HT101" si="1365">HF98+HM98</f>
        <v>0</v>
      </c>
      <c r="HU98" s="55"/>
      <c r="HV98" s="55"/>
      <c r="HW98" s="33"/>
      <c r="HX98" s="33">
        <f>ROUND(HW98*($J$98/$I$98),0)</f>
        <v>0</v>
      </c>
      <c r="HY98" s="33"/>
      <c r="HZ98" s="24"/>
      <c r="IA98" s="34">
        <f>ROUND(HW98*$H$98,2)</f>
        <v>0</v>
      </c>
      <c r="IB98" s="34"/>
      <c r="IC98" s="34"/>
      <c r="ID98" s="33"/>
      <c r="IE98" s="33">
        <f>ROUND(ID98*($N$98/$M$98),0)</f>
        <v>0</v>
      </c>
      <c r="IF98" s="33"/>
      <c r="IG98" s="24"/>
      <c r="IH98" s="34">
        <f>ROUND(ID98*$H$98,2)</f>
        <v>0</v>
      </c>
      <c r="II98" s="55"/>
      <c r="IJ98" s="55"/>
      <c r="IK98" s="58">
        <f t="shared" ref="IK98:IK101" si="1366">HW98+ID98</f>
        <v>0</v>
      </c>
      <c r="IL98" s="58">
        <f t="shared" ref="IL98:IL101" si="1367">HX98+IE98</f>
        <v>0</v>
      </c>
      <c r="IM98" s="58"/>
      <c r="IN98" s="54"/>
      <c r="IO98" s="55">
        <f t="shared" ref="IO98:IO101" si="1368">IA98+IH98</f>
        <v>0</v>
      </c>
      <c r="IP98" s="55"/>
      <c r="IQ98" s="55"/>
      <c r="IR98" s="33"/>
      <c r="IS98" s="33">
        <f>ROUND(IR98*($J$98/$I$98),0)</f>
        <v>0</v>
      </c>
      <c r="IT98" s="33"/>
      <c r="IU98" s="24"/>
      <c r="IV98" s="34">
        <f>ROUND(IR98*$H$98,2)</f>
        <v>0</v>
      </c>
      <c r="IW98" s="34"/>
      <c r="IX98" s="34"/>
      <c r="IY98" s="33"/>
      <c r="IZ98" s="33">
        <f>ROUND(IY98*($N$98/$M$98),0)</f>
        <v>0</v>
      </c>
      <c r="JA98" s="33"/>
      <c r="JB98" s="24"/>
      <c r="JC98" s="34">
        <f>ROUND(IY98*$H$98,2)</f>
        <v>0</v>
      </c>
      <c r="JD98" s="58">
        <f t="shared" ref="JD98:JD101" si="1369">IR98+IY98</f>
        <v>0</v>
      </c>
      <c r="JE98" s="58">
        <f t="shared" ref="JE98:JE101" si="1370">IS98+IZ98</f>
        <v>0</v>
      </c>
      <c r="JF98" s="58"/>
      <c r="JG98" s="54"/>
      <c r="JH98" s="55">
        <f t="shared" ref="JH98:JH101" si="1371">IV98+JC98</f>
        <v>0</v>
      </c>
      <c r="JI98" s="33">
        <f t="shared" ref="JI98:JJ101" si="1372">U98+AP98+BK98+CF98+DA98+DV98+EQ98+FL98+GG98+HB98+HW98+IR98</f>
        <v>6</v>
      </c>
      <c r="JJ98" s="33">
        <f t="shared" si="1372"/>
        <v>0</v>
      </c>
      <c r="JK98" s="33"/>
      <c r="JL98" s="34">
        <f>Y98+AT98+BO98+CJ98+DE98+DZ98+EU98+FP98+GK98+HF98+IA98+IV98</f>
        <v>857133.06</v>
      </c>
      <c r="JM98" s="33">
        <f t="shared" ref="JM98:JM101" si="1373">AB98+AW98+BR98+CM98+DH98+EC98+EX98+FS98+GN98+HI98+ID98+IY98</f>
        <v>8</v>
      </c>
      <c r="JN98" s="33">
        <f t="shared" ref="JN98:JN101" si="1374">AC98+AX98+BS98+CN98+DI98+ED98+EY98+FT98+GO98+HJ98+IE98+IZ98</f>
        <v>0</v>
      </c>
      <c r="JO98" s="33"/>
      <c r="JP98" s="34">
        <f t="shared" ref="JP98:JP101" si="1375">AF98+BA98+BV98+CQ98+DL98+EG98+FB98+FW98+GR98+HM98+IH98+JC98</f>
        <v>1142844.08</v>
      </c>
      <c r="JQ98" s="58">
        <f t="shared" ref="JQ98:JQ101" si="1376">JI98+JM98</f>
        <v>14</v>
      </c>
      <c r="JR98" s="58">
        <f t="shared" ref="JR98:JR101" si="1377">JJ98+JN98</f>
        <v>0</v>
      </c>
      <c r="JS98" s="54"/>
      <c r="JT98" s="55">
        <f t="shared" ref="JT98:JT101" si="1378">JL98+JP98</f>
        <v>1999977.1400000001</v>
      </c>
      <c r="JV98" s="73">
        <f t="shared" si="931"/>
        <v>0</v>
      </c>
      <c r="JW98" s="73">
        <f t="shared" si="932"/>
        <v>0</v>
      </c>
      <c r="JX98" s="73">
        <f t="shared" si="933"/>
        <v>0</v>
      </c>
      <c r="JY98" s="80">
        <f t="shared" si="934"/>
        <v>0</v>
      </c>
      <c r="JZ98" s="73">
        <f t="shared" si="935"/>
        <v>0</v>
      </c>
      <c r="KA98" s="73">
        <f t="shared" si="936"/>
        <v>0</v>
      </c>
      <c r="KB98" s="73">
        <f t="shared" si="937"/>
        <v>0</v>
      </c>
      <c r="KC98" s="73">
        <f t="shared" si="938"/>
        <v>0</v>
      </c>
      <c r="KD98" s="73">
        <f t="shared" si="939"/>
        <v>0</v>
      </c>
      <c r="KE98" s="73">
        <f t="shared" si="940"/>
        <v>0</v>
      </c>
      <c r="KF98" s="73">
        <f t="shared" si="941"/>
        <v>0</v>
      </c>
      <c r="KG98" s="73">
        <f t="shared" si="942"/>
        <v>0</v>
      </c>
    </row>
    <row r="99" spans="1:293" ht="20.25" hidden="1" customHeight="1">
      <c r="A99" s="24">
        <v>110060</v>
      </c>
      <c r="B99" s="24" t="s">
        <v>50</v>
      </c>
      <c r="C99" s="24">
        <v>43</v>
      </c>
      <c r="D99" s="24" t="s">
        <v>188</v>
      </c>
      <c r="E99" s="34" t="s">
        <v>134</v>
      </c>
      <c r="F99" s="46" t="s">
        <v>189</v>
      </c>
      <c r="G99" s="52" t="s">
        <v>190</v>
      </c>
      <c r="H99" s="34">
        <v>142855.51</v>
      </c>
      <c r="I99" s="86">
        <v>3</v>
      </c>
      <c r="J99" s="86"/>
      <c r="K99" s="87"/>
      <c r="L99" s="88">
        <f t="shared" si="1336"/>
        <v>428566.53</v>
      </c>
      <c r="M99" s="86">
        <v>4</v>
      </c>
      <c r="N99" s="33"/>
      <c r="O99" s="24"/>
      <c r="P99" s="55">
        <f>ROUND(H99*M99,2)</f>
        <v>571422.04</v>
      </c>
      <c r="Q99" s="58">
        <f t="shared" si="1337"/>
        <v>7</v>
      </c>
      <c r="R99" s="58">
        <f t="shared" si="1337"/>
        <v>0</v>
      </c>
      <c r="S99" s="54"/>
      <c r="T99" s="55">
        <f>L99+P99</f>
        <v>999988.57000000007</v>
      </c>
      <c r="U99" s="33">
        <v>1</v>
      </c>
      <c r="V99" s="33">
        <f>ROUND(U99*($J$99/$I$99),0)</f>
        <v>0</v>
      </c>
      <c r="W99" s="33"/>
      <c r="X99" s="24"/>
      <c r="Y99" s="34">
        <f>ROUND(U99*$H$99,2)</f>
        <v>142855.51</v>
      </c>
      <c r="Z99" s="34"/>
      <c r="AA99" s="34"/>
      <c r="AB99" s="33">
        <v>1</v>
      </c>
      <c r="AC99" s="33">
        <f>ROUND(AB99*($N$99/$M$99),0)</f>
        <v>0</v>
      </c>
      <c r="AD99" s="33"/>
      <c r="AE99" s="24"/>
      <c r="AF99" s="34">
        <f>ROUND(AB99*$H$99,2)</f>
        <v>142855.51</v>
      </c>
      <c r="AG99" s="55"/>
      <c r="AH99" s="55"/>
      <c r="AI99" s="58">
        <f t="shared" si="1338"/>
        <v>2</v>
      </c>
      <c r="AJ99" s="58">
        <f t="shared" si="1338"/>
        <v>0</v>
      </c>
      <c r="AK99" s="58"/>
      <c r="AL99" s="54"/>
      <c r="AM99" s="55">
        <f>Y99+AF99</f>
        <v>285711.02</v>
      </c>
      <c r="AN99" s="55"/>
      <c r="AO99" s="55"/>
      <c r="AP99" s="33">
        <v>1</v>
      </c>
      <c r="AQ99" s="33">
        <f>ROUND(AP99*($J$99/$I$99),0)</f>
        <v>0</v>
      </c>
      <c r="AR99" s="33"/>
      <c r="AS99" s="24"/>
      <c r="AT99" s="34">
        <f>ROUND(AP99*$H$99,2)</f>
        <v>142855.51</v>
      </c>
      <c r="AU99" s="34"/>
      <c r="AV99" s="34"/>
      <c r="AW99" s="33">
        <v>1</v>
      </c>
      <c r="AX99" s="33">
        <f>ROUND(AW99*($N$99/$M$99),0)</f>
        <v>0</v>
      </c>
      <c r="AY99" s="33"/>
      <c r="AZ99" s="24"/>
      <c r="BA99" s="34">
        <f>ROUND(AW99*$H$99,2)</f>
        <v>142855.51</v>
      </c>
      <c r="BB99" s="55"/>
      <c r="BC99" s="55"/>
      <c r="BD99" s="58">
        <f t="shared" si="1339"/>
        <v>2</v>
      </c>
      <c r="BE99" s="58">
        <f t="shared" si="1340"/>
        <v>0</v>
      </c>
      <c r="BF99" s="58"/>
      <c r="BG99" s="54"/>
      <c r="BH99" s="55">
        <f t="shared" si="1341"/>
        <v>285711.02</v>
      </c>
      <c r="BI99" s="55"/>
      <c r="BJ99" s="55"/>
      <c r="BK99" s="33">
        <v>1</v>
      </c>
      <c r="BL99" s="33">
        <f>ROUND(BK99*($J$99/$I$99),0)</f>
        <v>0</v>
      </c>
      <c r="BM99" s="33"/>
      <c r="BN99" s="24"/>
      <c r="BO99" s="34">
        <f>ROUND(BK99*$H$99,2)</f>
        <v>142855.51</v>
      </c>
      <c r="BP99" s="34"/>
      <c r="BQ99" s="34"/>
      <c r="BR99" s="33">
        <v>1</v>
      </c>
      <c r="BS99" s="33">
        <f>ROUND(BR99*($N$99/$M$99),0)</f>
        <v>0</v>
      </c>
      <c r="BT99" s="33"/>
      <c r="BU99" s="24"/>
      <c r="BV99" s="34">
        <f>ROUND(BR99*$H$99,2)</f>
        <v>142855.51</v>
      </c>
      <c r="BW99" s="55"/>
      <c r="BX99" s="55"/>
      <c r="BY99" s="58">
        <f t="shared" si="1342"/>
        <v>2</v>
      </c>
      <c r="BZ99" s="58">
        <f t="shared" si="1343"/>
        <v>0</v>
      </c>
      <c r="CA99" s="58"/>
      <c r="CB99" s="54"/>
      <c r="CC99" s="55">
        <f t="shared" si="1344"/>
        <v>285711.02</v>
      </c>
      <c r="CD99" s="55"/>
      <c r="CE99" s="55"/>
      <c r="CF99" s="33"/>
      <c r="CG99" s="33">
        <f>ROUND(CF99*($J$99/$I$99),0)</f>
        <v>0</v>
      </c>
      <c r="CH99" s="33"/>
      <c r="CI99" s="24"/>
      <c r="CJ99" s="34">
        <f>ROUND(CF99*$H$99,2)</f>
        <v>0</v>
      </c>
      <c r="CK99" s="34"/>
      <c r="CL99" s="34"/>
      <c r="CM99" s="33">
        <v>1</v>
      </c>
      <c r="CN99" s="33">
        <f>ROUND(CM99*($N$99/$M$99),0)</f>
        <v>0</v>
      </c>
      <c r="CO99" s="33"/>
      <c r="CP99" s="24"/>
      <c r="CQ99" s="34">
        <f>ROUND(CM99*$H$99,2)</f>
        <v>142855.51</v>
      </c>
      <c r="CR99" s="55"/>
      <c r="CS99" s="55"/>
      <c r="CT99" s="58">
        <f t="shared" si="1345"/>
        <v>1</v>
      </c>
      <c r="CU99" s="58">
        <f t="shared" si="1346"/>
        <v>0</v>
      </c>
      <c r="CV99" s="58"/>
      <c r="CW99" s="54"/>
      <c r="CX99" s="55">
        <f t="shared" si="1347"/>
        <v>142855.51</v>
      </c>
      <c r="CY99" s="55"/>
      <c r="CZ99" s="55"/>
      <c r="DA99" s="33"/>
      <c r="DB99" s="33">
        <f>ROUND(DA99*($J$99/$I$99),0)</f>
        <v>0</v>
      </c>
      <c r="DC99" s="33"/>
      <c r="DD99" s="24"/>
      <c r="DE99" s="34">
        <f>ROUND(DA99*$H$99,2)</f>
        <v>0</v>
      </c>
      <c r="DF99" s="34"/>
      <c r="DG99" s="34"/>
      <c r="DH99" s="33"/>
      <c r="DI99" s="33">
        <f>ROUND(DH99*($N$99/$M$99),0)</f>
        <v>0</v>
      </c>
      <c r="DJ99" s="33"/>
      <c r="DK99" s="24"/>
      <c r="DL99" s="34">
        <f>ROUND(DH99*$H$99,2)</f>
        <v>0</v>
      </c>
      <c r="DM99" s="55"/>
      <c r="DN99" s="55"/>
      <c r="DO99" s="58">
        <f t="shared" si="1348"/>
        <v>0</v>
      </c>
      <c r="DP99" s="58">
        <f t="shared" si="1349"/>
        <v>0</v>
      </c>
      <c r="DQ99" s="58"/>
      <c r="DR99" s="54"/>
      <c r="DS99" s="55">
        <f t="shared" si="1350"/>
        <v>0</v>
      </c>
      <c r="DT99" s="55"/>
      <c r="DU99" s="55"/>
      <c r="DV99" s="33"/>
      <c r="DW99" s="33">
        <f>ROUND(DV99*($J$99/$I$99),0)</f>
        <v>0</v>
      </c>
      <c r="DX99" s="33"/>
      <c r="DY99" s="24"/>
      <c r="DZ99" s="34">
        <f>ROUND(DV99*$H$99,2)</f>
        <v>0</v>
      </c>
      <c r="EA99" s="34"/>
      <c r="EB99" s="34"/>
      <c r="EC99" s="33"/>
      <c r="ED99" s="33">
        <f>ROUND(EC99*($N$99/$M$99),0)</f>
        <v>0</v>
      </c>
      <c r="EE99" s="33"/>
      <c r="EF99" s="24"/>
      <c r="EG99" s="34">
        <f>ROUND(EC99*$H$99,2)</f>
        <v>0</v>
      </c>
      <c r="EH99" s="55"/>
      <c r="EI99" s="55"/>
      <c r="EJ99" s="58">
        <f t="shared" si="1351"/>
        <v>0</v>
      </c>
      <c r="EK99" s="58">
        <f t="shared" si="1352"/>
        <v>0</v>
      </c>
      <c r="EL99" s="58"/>
      <c r="EM99" s="54"/>
      <c r="EN99" s="55">
        <f t="shared" si="1353"/>
        <v>0</v>
      </c>
      <c r="EO99" s="55"/>
      <c r="EP99" s="55"/>
      <c r="EQ99" s="33"/>
      <c r="ER99" s="33">
        <f>ROUND(EQ99*($J$99/$I$99),0)</f>
        <v>0</v>
      </c>
      <c r="ES99" s="33"/>
      <c r="ET99" s="24"/>
      <c r="EU99" s="34">
        <f>ROUND(EQ99*$H$99,2)</f>
        <v>0</v>
      </c>
      <c r="EV99" s="34"/>
      <c r="EW99" s="34"/>
      <c r="EX99" s="33"/>
      <c r="EY99" s="33">
        <f>ROUND(EX99*($N$99/$M$99),0)</f>
        <v>0</v>
      </c>
      <c r="EZ99" s="33"/>
      <c r="FA99" s="24"/>
      <c r="FB99" s="34">
        <f>ROUND(EX99*$H$99,2)</f>
        <v>0</v>
      </c>
      <c r="FC99" s="55"/>
      <c r="FD99" s="55"/>
      <c r="FE99" s="58">
        <f t="shared" si="1354"/>
        <v>0</v>
      </c>
      <c r="FF99" s="58">
        <f t="shared" si="1355"/>
        <v>0</v>
      </c>
      <c r="FG99" s="58"/>
      <c r="FH99" s="54"/>
      <c r="FI99" s="55">
        <f t="shared" si="1356"/>
        <v>0</v>
      </c>
      <c r="FJ99" s="55"/>
      <c r="FK99" s="55"/>
      <c r="FL99" s="33"/>
      <c r="FM99" s="33">
        <f>ROUND(FL99*($J$99/$I$99),0)</f>
        <v>0</v>
      </c>
      <c r="FN99" s="33"/>
      <c r="FO99" s="24"/>
      <c r="FP99" s="34">
        <f>ROUND(FL99*$H$99,2)</f>
        <v>0</v>
      </c>
      <c r="FQ99" s="34"/>
      <c r="FR99" s="34"/>
      <c r="FS99" s="33"/>
      <c r="FT99" s="33">
        <f>ROUND(FS99*($N$99/$M$99),0)</f>
        <v>0</v>
      </c>
      <c r="FU99" s="33"/>
      <c r="FV99" s="24"/>
      <c r="FW99" s="34">
        <f>ROUND(FS99*$H$99,2)</f>
        <v>0</v>
      </c>
      <c r="FX99" s="55"/>
      <c r="FY99" s="55"/>
      <c r="FZ99" s="58">
        <f t="shared" si="1357"/>
        <v>0</v>
      </c>
      <c r="GA99" s="58">
        <f t="shared" si="1358"/>
        <v>0</v>
      </c>
      <c r="GB99" s="58"/>
      <c r="GC99" s="54"/>
      <c r="GD99" s="55">
        <f t="shared" si="1359"/>
        <v>0</v>
      </c>
      <c r="GE99" s="55"/>
      <c r="GF99" s="55"/>
      <c r="GG99" s="33"/>
      <c r="GH99" s="33">
        <f>ROUND(GG99*($J$99/$I$99),0)</f>
        <v>0</v>
      </c>
      <c r="GI99" s="33"/>
      <c r="GJ99" s="24"/>
      <c r="GK99" s="34">
        <f>ROUND(GG99*$H$99,2)</f>
        <v>0</v>
      </c>
      <c r="GL99" s="34"/>
      <c r="GM99" s="34"/>
      <c r="GN99" s="33"/>
      <c r="GO99" s="33">
        <f>ROUND(GN99*($N$99/$M$99),0)</f>
        <v>0</v>
      </c>
      <c r="GP99" s="33"/>
      <c r="GQ99" s="24"/>
      <c r="GR99" s="34">
        <f>ROUND(GN99*$H$99,2)</f>
        <v>0</v>
      </c>
      <c r="GS99" s="55"/>
      <c r="GT99" s="55"/>
      <c r="GU99" s="58">
        <f t="shared" si="1360"/>
        <v>0</v>
      </c>
      <c r="GV99" s="58">
        <f t="shared" si="1361"/>
        <v>0</v>
      </c>
      <c r="GW99" s="58"/>
      <c r="GX99" s="54"/>
      <c r="GY99" s="55">
        <f t="shared" si="1362"/>
        <v>0</v>
      </c>
      <c r="GZ99" s="55"/>
      <c r="HA99" s="55"/>
      <c r="HB99" s="33"/>
      <c r="HC99" s="33">
        <f>ROUND(HB99*($J$99/$I$99),0)</f>
        <v>0</v>
      </c>
      <c r="HD99" s="33"/>
      <c r="HE99" s="24"/>
      <c r="HF99" s="34">
        <f>ROUND(HB99*$H$99,2)</f>
        <v>0</v>
      </c>
      <c r="HG99" s="34"/>
      <c r="HH99" s="34"/>
      <c r="HI99" s="33"/>
      <c r="HJ99" s="33">
        <f>ROUND(HI99*($N$99/$M$99),0)</f>
        <v>0</v>
      </c>
      <c r="HK99" s="33"/>
      <c r="HL99" s="24"/>
      <c r="HM99" s="34">
        <f>ROUND(HI99*$H$99,2)</f>
        <v>0</v>
      </c>
      <c r="HN99" s="55"/>
      <c r="HO99" s="55"/>
      <c r="HP99" s="58">
        <f t="shared" si="1363"/>
        <v>0</v>
      </c>
      <c r="HQ99" s="58">
        <f t="shared" si="1364"/>
        <v>0</v>
      </c>
      <c r="HR99" s="58"/>
      <c r="HS99" s="54"/>
      <c r="HT99" s="55">
        <f t="shared" si="1365"/>
        <v>0</v>
      </c>
      <c r="HU99" s="55"/>
      <c r="HV99" s="55"/>
      <c r="HW99" s="33"/>
      <c r="HX99" s="33">
        <f>ROUND(HW99*($J$99/$I$99),0)</f>
        <v>0</v>
      </c>
      <c r="HY99" s="33"/>
      <c r="HZ99" s="24"/>
      <c r="IA99" s="34">
        <f>ROUND(HW99*$H$99,2)</f>
        <v>0</v>
      </c>
      <c r="IB99" s="34"/>
      <c r="IC99" s="34"/>
      <c r="ID99" s="33"/>
      <c r="IE99" s="33">
        <f>ROUND(ID99*($N$99/$M$99),0)</f>
        <v>0</v>
      </c>
      <c r="IF99" s="33"/>
      <c r="IG99" s="24"/>
      <c r="IH99" s="34">
        <f>ROUND(ID99*$H$99,2)</f>
        <v>0</v>
      </c>
      <c r="II99" s="55"/>
      <c r="IJ99" s="55"/>
      <c r="IK99" s="58">
        <f t="shared" si="1366"/>
        <v>0</v>
      </c>
      <c r="IL99" s="58">
        <f t="shared" si="1367"/>
        <v>0</v>
      </c>
      <c r="IM99" s="58"/>
      <c r="IN99" s="54"/>
      <c r="IO99" s="55">
        <f t="shared" si="1368"/>
        <v>0</v>
      </c>
      <c r="IP99" s="55"/>
      <c r="IQ99" s="55"/>
      <c r="IR99" s="33"/>
      <c r="IS99" s="33">
        <f>ROUND(IR99*($J$99/$I$99),0)</f>
        <v>0</v>
      </c>
      <c r="IT99" s="33"/>
      <c r="IU99" s="24"/>
      <c r="IV99" s="34">
        <f>ROUND(IR99*$H$99,2)</f>
        <v>0</v>
      </c>
      <c r="IW99" s="34"/>
      <c r="IX99" s="34"/>
      <c r="IY99" s="33"/>
      <c r="IZ99" s="33">
        <f>ROUND(IY99*($N$99/$M$99),0)</f>
        <v>0</v>
      </c>
      <c r="JA99" s="33"/>
      <c r="JB99" s="24"/>
      <c r="JC99" s="34">
        <f>ROUND(IY99*$H$99,2)</f>
        <v>0</v>
      </c>
      <c r="JD99" s="58">
        <f t="shared" si="1369"/>
        <v>0</v>
      </c>
      <c r="JE99" s="58">
        <f t="shared" si="1370"/>
        <v>0</v>
      </c>
      <c r="JF99" s="58"/>
      <c r="JG99" s="54"/>
      <c r="JH99" s="55">
        <f t="shared" si="1371"/>
        <v>0</v>
      </c>
      <c r="JI99" s="33">
        <f t="shared" si="1372"/>
        <v>3</v>
      </c>
      <c r="JJ99" s="33">
        <f t="shared" si="1372"/>
        <v>0</v>
      </c>
      <c r="JK99" s="33"/>
      <c r="JL99" s="34">
        <f>Y99+AT99+BO99+CJ99+DE99+DZ99+EU99+FP99+GK99+HF99+IA99+IV99</f>
        <v>428566.53</v>
      </c>
      <c r="JM99" s="33">
        <f t="shared" si="1373"/>
        <v>4</v>
      </c>
      <c r="JN99" s="33">
        <f t="shared" si="1374"/>
        <v>0</v>
      </c>
      <c r="JO99" s="33"/>
      <c r="JP99" s="34">
        <f t="shared" si="1375"/>
        <v>571422.04</v>
      </c>
      <c r="JQ99" s="58">
        <f t="shared" si="1376"/>
        <v>7</v>
      </c>
      <c r="JR99" s="58">
        <f t="shared" si="1377"/>
        <v>0</v>
      </c>
      <c r="JS99" s="54"/>
      <c r="JT99" s="55">
        <f t="shared" si="1378"/>
        <v>999988.57000000007</v>
      </c>
      <c r="JV99" s="73">
        <f t="shared" si="931"/>
        <v>0</v>
      </c>
      <c r="JW99" s="73">
        <f t="shared" si="932"/>
        <v>0</v>
      </c>
      <c r="JX99" s="73">
        <f t="shared" si="933"/>
        <v>0</v>
      </c>
      <c r="JY99" s="80">
        <f t="shared" si="934"/>
        <v>0</v>
      </c>
      <c r="JZ99" s="73">
        <f t="shared" si="935"/>
        <v>0</v>
      </c>
      <c r="KA99" s="73">
        <f t="shared" si="936"/>
        <v>0</v>
      </c>
      <c r="KB99" s="73">
        <f t="shared" si="937"/>
        <v>0</v>
      </c>
      <c r="KC99" s="73">
        <f t="shared" si="938"/>
        <v>0</v>
      </c>
      <c r="KD99" s="73">
        <f t="shared" si="939"/>
        <v>0</v>
      </c>
      <c r="KE99" s="73">
        <f t="shared" si="940"/>
        <v>0</v>
      </c>
      <c r="KF99" s="73">
        <f t="shared" si="941"/>
        <v>0</v>
      </c>
      <c r="KG99" s="73">
        <f t="shared" si="942"/>
        <v>0</v>
      </c>
    </row>
    <row r="100" spans="1:293" ht="20.25" hidden="1" customHeight="1">
      <c r="A100" s="24">
        <v>110060</v>
      </c>
      <c r="B100" s="24" t="s">
        <v>50</v>
      </c>
      <c r="C100" s="24">
        <v>43</v>
      </c>
      <c r="D100" s="24" t="s">
        <v>133</v>
      </c>
      <c r="E100" s="34" t="s">
        <v>134</v>
      </c>
      <c r="F100" s="46" t="s">
        <v>135</v>
      </c>
      <c r="G100" s="52" t="s">
        <v>136</v>
      </c>
      <c r="H100" s="34">
        <v>142855.51</v>
      </c>
      <c r="I100" s="86">
        <v>2</v>
      </c>
      <c r="J100" s="86"/>
      <c r="K100" s="87"/>
      <c r="L100" s="88">
        <f t="shared" si="1336"/>
        <v>285711.02</v>
      </c>
      <c r="M100" s="86">
        <v>2</v>
      </c>
      <c r="N100" s="33"/>
      <c r="O100" s="24"/>
      <c r="P100" s="55">
        <f>ROUND(H100*M100,2)</f>
        <v>285711.02</v>
      </c>
      <c r="Q100" s="58">
        <f t="shared" si="1337"/>
        <v>4</v>
      </c>
      <c r="R100" s="58">
        <f t="shared" si="1337"/>
        <v>0</v>
      </c>
      <c r="S100" s="54"/>
      <c r="T100" s="55">
        <f>L100+P100</f>
        <v>571422.04</v>
      </c>
      <c r="U100" s="33">
        <v>1</v>
      </c>
      <c r="V100" s="33">
        <f>ROUND(U100*($J$100/$I$100),0)</f>
        <v>0</v>
      </c>
      <c r="W100" s="33"/>
      <c r="X100" s="24"/>
      <c r="Y100" s="34">
        <f>ROUND(U100*$H$100,2)</f>
        <v>142855.51</v>
      </c>
      <c r="Z100" s="34"/>
      <c r="AA100" s="34"/>
      <c r="AB100" s="33">
        <v>1</v>
      </c>
      <c r="AC100" s="33">
        <f>ROUND(AB100*($N$100/$M$100),0)</f>
        <v>0</v>
      </c>
      <c r="AD100" s="33"/>
      <c r="AE100" s="24"/>
      <c r="AF100" s="34">
        <f>ROUND(AB100*$H$100,2)</f>
        <v>142855.51</v>
      </c>
      <c r="AG100" s="55"/>
      <c r="AH100" s="55"/>
      <c r="AI100" s="58">
        <f t="shared" si="1338"/>
        <v>2</v>
      </c>
      <c r="AJ100" s="58">
        <f t="shared" si="1338"/>
        <v>0</v>
      </c>
      <c r="AK100" s="58"/>
      <c r="AL100" s="54"/>
      <c r="AM100" s="55">
        <f>Y100+AF100</f>
        <v>285711.02</v>
      </c>
      <c r="AN100" s="55"/>
      <c r="AO100" s="55"/>
      <c r="AP100" s="33">
        <v>1</v>
      </c>
      <c r="AQ100" s="33">
        <f>ROUND(AP100*($J$100/$I$100),0)</f>
        <v>0</v>
      </c>
      <c r="AR100" s="33"/>
      <c r="AS100" s="24"/>
      <c r="AT100" s="34">
        <f>ROUND(AP100*$H$100,2)</f>
        <v>142855.51</v>
      </c>
      <c r="AU100" s="34"/>
      <c r="AV100" s="34"/>
      <c r="AW100" s="33">
        <v>1</v>
      </c>
      <c r="AX100" s="33">
        <f>ROUND(AW100*($N$100/$M$100),0)</f>
        <v>0</v>
      </c>
      <c r="AY100" s="33"/>
      <c r="AZ100" s="24"/>
      <c r="BA100" s="34">
        <f>ROUND(AW100*$H$100,2)</f>
        <v>142855.51</v>
      </c>
      <c r="BB100" s="55"/>
      <c r="BC100" s="55"/>
      <c r="BD100" s="58">
        <f t="shared" si="1339"/>
        <v>2</v>
      </c>
      <c r="BE100" s="58">
        <f t="shared" si="1340"/>
        <v>0</v>
      </c>
      <c r="BF100" s="58"/>
      <c r="BG100" s="54"/>
      <c r="BH100" s="55">
        <f t="shared" si="1341"/>
        <v>285711.02</v>
      </c>
      <c r="BI100" s="55"/>
      <c r="BJ100" s="55"/>
      <c r="BK100" s="33"/>
      <c r="BL100" s="33">
        <f>ROUND(BK100*($J$100/$I$100),0)</f>
        <v>0</v>
      </c>
      <c r="BM100" s="33"/>
      <c r="BN100" s="24"/>
      <c r="BO100" s="34">
        <f>ROUND(BK100*$H$100,2)</f>
        <v>0</v>
      </c>
      <c r="BP100" s="34"/>
      <c r="BQ100" s="34"/>
      <c r="BR100" s="33"/>
      <c r="BS100" s="33">
        <f>ROUND(BR100*($N$100/$M$100),0)</f>
        <v>0</v>
      </c>
      <c r="BT100" s="33"/>
      <c r="BU100" s="24"/>
      <c r="BV100" s="34">
        <f>ROUND(BR100*$H$100,2)</f>
        <v>0</v>
      </c>
      <c r="BW100" s="55"/>
      <c r="BX100" s="55"/>
      <c r="BY100" s="58">
        <f t="shared" si="1342"/>
        <v>0</v>
      </c>
      <c r="BZ100" s="58">
        <f t="shared" si="1343"/>
        <v>0</v>
      </c>
      <c r="CA100" s="58"/>
      <c r="CB100" s="54"/>
      <c r="CC100" s="55">
        <f t="shared" si="1344"/>
        <v>0</v>
      </c>
      <c r="CD100" s="55"/>
      <c r="CE100" s="55"/>
      <c r="CF100" s="33"/>
      <c r="CG100" s="33">
        <f>ROUND(CF100*($J$100/$I$100),0)</f>
        <v>0</v>
      </c>
      <c r="CH100" s="33"/>
      <c r="CI100" s="24"/>
      <c r="CJ100" s="34">
        <f>ROUND(CF100*$H$100,2)</f>
        <v>0</v>
      </c>
      <c r="CK100" s="34"/>
      <c r="CL100" s="34"/>
      <c r="CM100" s="33"/>
      <c r="CN100" s="33">
        <f>ROUND(CM100*($N$100/$M$100),0)</f>
        <v>0</v>
      </c>
      <c r="CO100" s="33"/>
      <c r="CP100" s="24"/>
      <c r="CQ100" s="34">
        <f>ROUND(CM100*$H$100,2)</f>
        <v>0</v>
      </c>
      <c r="CR100" s="55"/>
      <c r="CS100" s="55"/>
      <c r="CT100" s="58">
        <f t="shared" si="1345"/>
        <v>0</v>
      </c>
      <c r="CU100" s="58">
        <f t="shared" si="1346"/>
        <v>0</v>
      </c>
      <c r="CV100" s="58"/>
      <c r="CW100" s="54"/>
      <c r="CX100" s="55">
        <f t="shared" si="1347"/>
        <v>0</v>
      </c>
      <c r="CY100" s="55"/>
      <c r="CZ100" s="55"/>
      <c r="DA100" s="33"/>
      <c r="DB100" s="33">
        <f>ROUND(DA100*($J$100/$I$100),0)</f>
        <v>0</v>
      </c>
      <c r="DC100" s="33"/>
      <c r="DD100" s="24"/>
      <c r="DE100" s="34">
        <f>ROUND(DA100*$H$100,2)</f>
        <v>0</v>
      </c>
      <c r="DF100" s="34"/>
      <c r="DG100" s="34"/>
      <c r="DH100" s="33"/>
      <c r="DI100" s="33">
        <f>ROUND(DH100*($N$100/$M$100),0)</f>
        <v>0</v>
      </c>
      <c r="DJ100" s="33"/>
      <c r="DK100" s="24"/>
      <c r="DL100" s="34">
        <f>ROUND(DH100*$H$100,2)</f>
        <v>0</v>
      </c>
      <c r="DM100" s="55"/>
      <c r="DN100" s="55"/>
      <c r="DO100" s="58">
        <f t="shared" si="1348"/>
        <v>0</v>
      </c>
      <c r="DP100" s="58">
        <f t="shared" si="1349"/>
        <v>0</v>
      </c>
      <c r="DQ100" s="58"/>
      <c r="DR100" s="54"/>
      <c r="DS100" s="55">
        <f t="shared" si="1350"/>
        <v>0</v>
      </c>
      <c r="DT100" s="55"/>
      <c r="DU100" s="55"/>
      <c r="DV100" s="33"/>
      <c r="DW100" s="33">
        <f>ROUND(DV100*($J$100/$I$100),0)</f>
        <v>0</v>
      </c>
      <c r="DX100" s="33"/>
      <c r="DY100" s="24"/>
      <c r="DZ100" s="34">
        <f>ROUND(DV100*$H$100,2)</f>
        <v>0</v>
      </c>
      <c r="EA100" s="34"/>
      <c r="EB100" s="34"/>
      <c r="EC100" s="33"/>
      <c r="ED100" s="33">
        <f>ROUND(EC100*($N$100/$M$100),0)</f>
        <v>0</v>
      </c>
      <c r="EE100" s="33"/>
      <c r="EF100" s="24"/>
      <c r="EG100" s="34">
        <f>ROUND(EC100*$H$100,2)</f>
        <v>0</v>
      </c>
      <c r="EH100" s="55"/>
      <c r="EI100" s="55"/>
      <c r="EJ100" s="58">
        <f t="shared" si="1351"/>
        <v>0</v>
      </c>
      <c r="EK100" s="58">
        <f t="shared" si="1352"/>
        <v>0</v>
      </c>
      <c r="EL100" s="58"/>
      <c r="EM100" s="54"/>
      <c r="EN100" s="55">
        <f t="shared" si="1353"/>
        <v>0</v>
      </c>
      <c r="EO100" s="55"/>
      <c r="EP100" s="55"/>
      <c r="EQ100" s="33"/>
      <c r="ER100" s="33">
        <f>ROUND(EQ100*($J$100/$I$100),0)</f>
        <v>0</v>
      </c>
      <c r="ES100" s="33"/>
      <c r="ET100" s="24"/>
      <c r="EU100" s="34">
        <f>ROUND(EQ100*$H$100,2)</f>
        <v>0</v>
      </c>
      <c r="EV100" s="34"/>
      <c r="EW100" s="34"/>
      <c r="EX100" s="33"/>
      <c r="EY100" s="33">
        <f>ROUND(EX100*($N$100/$M$100),0)</f>
        <v>0</v>
      </c>
      <c r="EZ100" s="33"/>
      <c r="FA100" s="24"/>
      <c r="FB100" s="34">
        <f>ROUND(EX100*$H$100,2)</f>
        <v>0</v>
      </c>
      <c r="FC100" s="55"/>
      <c r="FD100" s="55"/>
      <c r="FE100" s="58">
        <f t="shared" si="1354"/>
        <v>0</v>
      </c>
      <c r="FF100" s="58">
        <f t="shared" si="1355"/>
        <v>0</v>
      </c>
      <c r="FG100" s="58"/>
      <c r="FH100" s="54"/>
      <c r="FI100" s="55">
        <f t="shared" si="1356"/>
        <v>0</v>
      </c>
      <c r="FJ100" s="55"/>
      <c r="FK100" s="55"/>
      <c r="FL100" s="33"/>
      <c r="FM100" s="33">
        <f>ROUND(FL100*($J$100/$I$100),0)</f>
        <v>0</v>
      </c>
      <c r="FN100" s="33"/>
      <c r="FO100" s="24"/>
      <c r="FP100" s="34">
        <f>ROUND(FL100*$H$100,2)</f>
        <v>0</v>
      </c>
      <c r="FQ100" s="34"/>
      <c r="FR100" s="34"/>
      <c r="FS100" s="33"/>
      <c r="FT100" s="33">
        <f>ROUND(FS100*($N$100/$M$100),0)</f>
        <v>0</v>
      </c>
      <c r="FU100" s="33"/>
      <c r="FV100" s="24"/>
      <c r="FW100" s="34">
        <f>ROUND(FS100*$H$100,2)</f>
        <v>0</v>
      </c>
      <c r="FX100" s="55"/>
      <c r="FY100" s="55"/>
      <c r="FZ100" s="58">
        <f t="shared" si="1357"/>
        <v>0</v>
      </c>
      <c r="GA100" s="58">
        <f t="shared" si="1358"/>
        <v>0</v>
      </c>
      <c r="GB100" s="58"/>
      <c r="GC100" s="54"/>
      <c r="GD100" s="55">
        <f t="shared" si="1359"/>
        <v>0</v>
      </c>
      <c r="GE100" s="55"/>
      <c r="GF100" s="55"/>
      <c r="GG100" s="33"/>
      <c r="GH100" s="33">
        <f>ROUND(GG100*($J$100/$I$100),0)</f>
        <v>0</v>
      </c>
      <c r="GI100" s="33"/>
      <c r="GJ100" s="24"/>
      <c r="GK100" s="34">
        <f>ROUND(GG100*$H$100,2)</f>
        <v>0</v>
      </c>
      <c r="GL100" s="34"/>
      <c r="GM100" s="34"/>
      <c r="GN100" s="33"/>
      <c r="GO100" s="33">
        <f>ROUND(GN100*($N$100/$M$100),0)</f>
        <v>0</v>
      </c>
      <c r="GP100" s="33"/>
      <c r="GQ100" s="24"/>
      <c r="GR100" s="34">
        <f>ROUND(GN100*$H$100,2)</f>
        <v>0</v>
      </c>
      <c r="GS100" s="55"/>
      <c r="GT100" s="55"/>
      <c r="GU100" s="58">
        <f t="shared" si="1360"/>
        <v>0</v>
      </c>
      <c r="GV100" s="58">
        <f t="shared" si="1361"/>
        <v>0</v>
      </c>
      <c r="GW100" s="58"/>
      <c r="GX100" s="54"/>
      <c r="GY100" s="55">
        <f t="shared" si="1362"/>
        <v>0</v>
      </c>
      <c r="GZ100" s="55"/>
      <c r="HA100" s="55"/>
      <c r="HB100" s="33"/>
      <c r="HC100" s="33">
        <f>ROUND(HB100*($J$100/$I$100),0)</f>
        <v>0</v>
      </c>
      <c r="HD100" s="33"/>
      <c r="HE100" s="24"/>
      <c r="HF100" s="34">
        <f>ROUND(HB100*$H$100,2)</f>
        <v>0</v>
      </c>
      <c r="HG100" s="34"/>
      <c r="HH100" s="34"/>
      <c r="HI100" s="33"/>
      <c r="HJ100" s="33">
        <f>ROUND(HI100*($N$100/$M$100),0)</f>
        <v>0</v>
      </c>
      <c r="HK100" s="33"/>
      <c r="HL100" s="24"/>
      <c r="HM100" s="34">
        <f>ROUND(HI100*$H$100,2)</f>
        <v>0</v>
      </c>
      <c r="HN100" s="55"/>
      <c r="HO100" s="55"/>
      <c r="HP100" s="58">
        <f t="shared" si="1363"/>
        <v>0</v>
      </c>
      <c r="HQ100" s="58">
        <f t="shared" si="1364"/>
        <v>0</v>
      </c>
      <c r="HR100" s="58"/>
      <c r="HS100" s="54"/>
      <c r="HT100" s="55">
        <f t="shared" si="1365"/>
        <v>0</v>
      </c>
      <c r="HU100" s="55"/>
      <c r="HV100" s="55"/>
      <c r="HW100" s="33"/>
      <c r="HX100" s="33">
        <f>ROUND(HW100*($J$100/$I$100),0)</f>
        <v>0</v>
      </c>
      <c r="HY100" s="33"/>
      <c r="HZ100" s="24"/>
      <c r="IA100" s="34">
        <f>ROUND(HW100*$H$100,2)</f>
        <v>0</v>
      </c>
      <c r="IB100" s="34"/>
      <c r="IC100" s="34"/>
      <c r="ID100" s="33"/>
      <c r="IE100" s="33">
        <f>ROUND(ID100*($N$100/$M$100),0)</f>
        <v>0</v>
      </c>
      <c r="IF100" s="33"/>
      <c r="IG100" s="24"/>
      <c r="IH100" s="34">
        <f>ROUND(ID100*$H$100,2)</f>
        <v>0</v>
      </c>
      <c r="II100" s="55"/>
      <c r="IJ100" s="55"/>
      <c r="IK100" s="58">
        <f t="shared" si="1366"/>
        <v>0</v>
      </c>
      <c r="IL100" s="58">
        <f t="shared" si="1367"/>
        <v>0</v>
      </c>
      <c r="IM100" s="58"/>
      <c r="IN100" s="54"/>
      <c r="IO100" s="55">
        <f t="shared" si="1368"/>
        <v>0</v>
      </c>
      <c r="IP100" s="55"/>
      <c r="IQ100" s="55"/>
      <c r="IR100" s="33"/>
      <c r="IS100" s="33">
        <f>ROUND(IR100*($J$100/$I$100),0)</f>
        <v>0</v>
      </c>
      <c r="IT100" s="33"/>
      <c r="IU100" s="24"/>
      <c r="IV100" s="34">
        <f>ROUND(IR100*$H$100,2)</f>
        <v>0</v>
      </c>
      <c r="IW100" s="34"/>
      <c r="IX100" s="34"/>
      <c r="IY100" s="33"/>
      <c r="IZ100" s="33">
        <f>ROUND(IY100*($N$100/$M$100),0)</f>
        <v>0</v>
      </c>
      <c r="JA100" s="33"/>
      <c r="JB100" s="24"/>
      <c r="JC100" s="34">
        <f>ROUND(IY100*$H$100,2)</f>
        <v>0</v>
      </c>
      <c r="JD100" s="58">
        <f t="shared" si="1369"/>
        <v>0</v>
      </c>
      <c r="JE100" s="58">
        <f t="shared" si="1370"/>
        <v>0</v>
      </c>
      <c r="JF100" s="58"/>
      <c r="JG100" s="54"/>
      <c r="JH100" s="55">
        <f t="shared" si="1371"/>
        <v>0</v>
      </c>
      <c r="JI100" s="33">
        <f t="shared" si="1372"/>
        <v>2</v>
      </c>
      <c r="JJ100" s="33">
        <f t="shared" si="1372"/>
        <v>0</v>
      </c>
      <c r="JK100" s="33"/>
      <c r="JL100" s="34">
        <f>Y100+AT100+BO100+CJ100+DE100+DZ100+EU100+FP100+GK100+HF100+IA100+IV100</f>
        <v>285711.02</v>
      </c>
      <c r="JM100" s="33">
        <f t="shared" si="1373"/>
        <v>2</v>
      </c>
      <c r="JN100" s="33">
        <f t="shared" si="1374"/>
        <v>0</v>
      </c>
      <c r="JO100" s="33"/>
      <c r="JP100" s="34">
        <f t="shared" si="1375"/>
        <v>285711.02</v>
      </c>
      <c r="JQ100" s="58">
        <f t="shared" si="1376"/>
        <v>4</v>
      </c>
      <c r="JR100" s="58">
        <f t="shared" si="1377"/>
        <v>0</v>
      </c>
      <c r="JS100" s="54"/>
      <c r="JT100" s="55">
        <f t="shared" si="1378"/>
        <v>571422.04</v>
      </c>
      <c r="JV100" s="73">
        <f t="shared" si="931"/>
        <v>0</v>
      </c>
      <c r="JW100" s="73">
        <f t="shared" si="932"/>
        <v>0</v>
      </c>
      <c r="JX100" s="73">
        <f t="shared" si="933"/>
        <v>0</v>
      </c>
      <c r="JY100" s="80">
        <f t="shared" si="934"/>
        <v>0</v>
      </c>
      <c r="JZ100" s="73">
        <f t="shared" si="935"/>
        <v>0</v>
      </c>
      <c r="KA100" s="73">
        <f t="shared" si="936"/>
        <v>0</v>
      </c>
      <c r="KB100" s="73">
        <f t="shared" si="937"/>
        <v>0</v>
      </c>
      <c r="KC100" s="73">
        <f t="shared" si="938"/>
        <v>0</v>
      </c>
      <c r="KD100" s="73">
        <f t="shared" si="939"/>
        <v>0</v>
      </c>
      <c r="KE100" s="73">
        <f t="shared" si="940"/>
        <v>0</v>
      </c>
      <c r="KF100" s="73">
        <f t="shared" si="941"/>
        <v>0</v>
      </c>
      <c r="KG100" s="73">
        <f t="shared" si="942"/>
        <v>0</v>
      </c>
    </row>
    <row r="101" spans="1:293" ht="20.25" hidden="1" customHeight="1">
      <c r="A101" s="24">
        <v>110060</v>
      </c>
      <c r="B101" s="24" t="s">
        <v>50</v>
      </c>
      <c r="C101" s="24">
        <v>46</v>
      </c>
      <c r="D101" s="24" t="s">
        <v>191</v>
      </c>
      <c r="E101" s="34" t="s">
        <v>134</v>
      </c>
      <c r="F101" s="46" t="s">
        <v>192</v>
      </c>
      <c r="G101" s="52" t="s">
        <v>193</v>
      </c>
      <c r="H101" s="34">
        <v>163462.53</v>
      </c>
      <c r="I101" s="86">
        <v>30</v>
      </c>
      <c r="J101" s="86"/>
      <c r="K101" s="87"/>
      <c r="L101" s="88">
        <f t="shared" si="1336"/>
        <v>4903875.9000000004</v>
      </c>
      <c r="M101" s="86">
        <v>35</v>
      </c>
      <c r="N101" s="33"/>
      <c r="O101" s="24"/>
      <c r="P101" s="55">
        <f>ROUND(H101*M101,2)</f>
        <v>5721188.5499999998</v>
      </c>
      <c r="Q101" s="58">
        <f t="shared" si="1337"/>
        <v>65</v>
      </c>
      <c r="R101" s="58">
        <f t="shared" si="1337"/>
        <v>0</v>
      </c>
      <c r="S101" s="54"/>
      <c r="T101" s="55">
        <f>L101+P101</f>
        <v>10625064.449999999</v>
      </c>
      <c r="U101" s="33">
        <f>ROUND($I$101/12,0)</f>
        <v>3</v>
      </c>
      <c r="V101" s="33">
        <f>ROUND(U101*($J$101/$I$101),0)</f>
        <v>0</v>
      </c>
      <c r="W101" s="33"/>
      <c r="X101" s="24"/>
      <c r="Y101" s="34">
        <f>ROUND(U101*$H$101,2)</f>
        <v>490387.59</v>
      </c>
      <c r="Z101" s="34"/>
      <c r="AA101" s="34"/>
      <c r="AB101" s="33">
        <f>ROUND($M$101/12,0)</f>
        <v>3</v>
      </c>
      <c r="AC101" s="33">
        <f>ROUND(AB101*($N$101/$M$101),0)</f>
        <v>0</v>
      </c>
      <c r="AD101" s="33"/>
      <c r="AE101" s="24"/>
      <c r="AF101" s="34">
        <f>ROUND(AB101*$H$101,2)</f>
        <v>490387.59</v>
      </c>
      <c r="AG101" s="55"/>
      <c r="AH101" s="55"/>
      <c r="AI101" s="58">
        <f t="shared" si="1338"/>
        <v>6</v>
      </c>
      <c r="AJ101" s="58">
        <f t="shared" si="1338"/>
        <v>0</v>
      </c>
      <c r="AK101" s="58"/>
      <c r="AL101" s="54"/>
      <c r="AM101" s="55">
        <f>Y101+AF101</f>
        <v>980775.18</v>
      </c>
      <c r="AN101" s="55"/>
      <c r="AO101" s="55"/>
      <c r="AP101" s="33">
        <f>ROUND($I$101/12,0)</f>
        <v>3</v>
      </c>
      <c r="AQ101" s="33">
        <f>ROUND(AP101*($J$101/$I$101),0)</f>
        <v>0</v>
      </c>
      <c r="AR101" s="33"/>
      <c r="AS101" s="24"/>
      <c r="AT101" s="34">
        <f>ROUND(AP101*$H$101,2)</f>
        <v>490387.59</v>
      </c>
      <c r="AU101" s="34"/>
      <c r="AV101" s="34"/>
      <c r="AW101" s="33">
        <f>ROUND($M$101/12,0)</f>
        <v>3</v>
      </c>
      <c r="AX101" s="33">
        <f>ROUND(AW101*($N$101/$M$101),0)</f>
        <v>0</v>
      </c>
      <c r="AY101" s="33"/>
      <c r="AZ101" s="24"/>
      <c r="BA101" s="34">
        <f>ROUND(AW101*$H$101,2)</f>
        <v>490387.59</v>
      </c>
      <c r="BB101" s="55"/>
      <c r="BC101" s="55"/>
      <c r="BD101" s="58">
        <f t="shared" si="1339"/>
        <v>6</v>
      </c>
      <c r="BE101" s="58">
        <f t="shared" si="1340"/>
        <v>0</v>
      </c>
      <c r="BF101" s="58"/>
      <c r="BG101" s="54"/>
      <c r="BH101" s="55">
        <f t="shared" si="1341"/>
        <v>980775.18</v>
      </c>
      <c r="BI101" s="55"/>
      <c r="BJ101" s="55"/>
      <c r="BK101" s="33">
        <f>ROUND($I$101/12,0)</f>
        <v>3</v>
      </c>
      <c r="BL101" s="33">
        <f>ROUND(BK101*($J$101/$I$101),0)</f>
        <v>0</v>
      </c>
      <c r="BM101" s="33"/>
      <c r="BN101" s="24"/>
      <c r="BO101" s="34">
        <f>ROUND(BK101*$H$101,2)</f>
        <v>490387.59</v>
      </c>
      <c r="BP101" s="34"/>
      <c r="BQ101" s="34"/>
      <c r="BR101" s="33">
        <f>ROUND($M$101/12,0)</f>
        <v>3</v>
      </c>
      <c r="BS101" s="33">
        <f>ROUND(BR101*($N$101/$M$101),0)</f>
        <v>0</v>
      </c>
      <c r="BT101" s="33"/>
      <c r="BU101" s="24"/>
      <c r="BV101" s="34">
        <f>ROUND(BR101*$H$101,2)</f>
        <v>490387.59</v>
      </c>
      <c r="BW101" s="55"/>
      <c r="BX101" s="55"/>
      <c r="BY101" s="58">
        <f t="shared" si="1342"/>
        <v>6</v>
      </c>
      <c r="BZ101" s="58">
        <f t="shared" si="1343"/>
        <v>0</v>
      </c>
      <c r="CA101" s="58"/>
      <c r="CB101" s="54"/>
      <c r="CC101" s="55">
        <f t="shared" si="1344"/>
        <v>980775.18</v>
      </c>
      <c r="CD101" s="55"/>
      <c r="CE101" s="55"/>
      <c r="CF101" s="33">
        <f>ROUND($I$101/12,0)</f>
        <v>3</v>
      </c>
      <c r="CG101" s="33">
        <f>ROUND(CF101*($J$101/$I$101),0)</f>
        <v>0</v>
      </c>
      <c r="CH101" s="33"/>
      <c r="CI101" s="24"/>
      <c r="CJ101" s="34">
        <f>ROUND(CF101*$H$101,2)</f>
        <v>490387.59</v>
      </c>
      <c r="CK101" s="34"/>
      <c r="CL101" s="34"/>
      <c r="CM101" s="33">
        <f>ROUND($M$101/12,0)</f>
        <v>3</v>
      </c>
      <c r="CN101" s="33">
        <f>ROUND(CM101*($N$101/$M$101),0)</f>
        <v>0</v>
      </c>
      <c r="CO101" s="33"/>
      <c r="CP101" s="24"/>
      <c r="CQ101" s="34">
        <f>ROUND(CM101*$H$101,2)</f>
        <v>490387.59</v>
      </c>
      <c r="CR101" s="55"/>
      <c r="CS101" s="55"/>
      <c r="CT101" s="58">
        <f t="shared" si="1345"/>
        <v>6</v>
      </c>
      <c r="CU101" s="58">
        <f t="shared" si="1346"/>
        <v>0</v>
      </c>
      <c r="CV101" s="58"/>
      <c r="CW101" s="54"/>
      <c r="CX101" s="55">
        <f t="shared" si="1347"/>
        <v>980775.18</v>
      </c>
      <c r="CY101" s="55"/>
      <c r="CZ101" s="55"/>
      <c r="DA101" s="33">
        <f>ROUND($I$101/12,0)</f>
        <v>3</v>
      </c>
      <c r="DB101" s="33">
        <f>ROUND(DA101*($J$101/$I$101),0)</f>
        <v>0</v>
      </c>
      <c r="DC101" s="33"/>
      <c r="DD101" s="24"/>
      <c r="DE101" s="34">
        <f>ROUND(DA101*$H$101,2)</f>
        <v>490387.59</v>
      </c>
      <c r="DF101" s="34"/>
      <c r="DG101" s="34"/>
      <c r="DH101" s="33">
        <f>ROUND($M$101/12,0)</f>
        <v>3</v>
      </c>
      <c r="DI101" s="33">
        <f>ROUND(DH101*($N$101/$M$101),0)</f>
        <v>0</v>
      </c>
      <c r="DJ101" s="33"/>
      <c r="DK101" s="24"/>
      <c r="DL101" s="34">
        <f>ROUND(DH101*$H$101,2)</f>
        <v>490387.59</v>
      </c>
      <c r="DM101" s="55"/>
      <c r="DN101" s="55"/>
      <c r="DO101" s="58">
        <f t="shared" si="1348"/>
        <v>6</v>
      </c>
      <c r="DP101" s="58">
        <f t="shared" si="1349"/>
        <v>0</v>
      </c>
      <c r="DQ101" s="58"/>
      <c r="DR101" s="54"/>
      <c r="DS101" s="55">
        <f t="shared" si="1350"/>
        <v>980775.18</v>
      </c>
      <c r="DT101" s="55"/>
      <c r="DU101" s="55"/>
      <c r="DV101" s="33">
        <f>ROUND($I$101/12,0)</f>
        <v>3</v>
      </c>
      <c r="DW101" s="33">
        <f>ROUND(DV101*($J$101/$I$101),0)</f>
        <v>0</v>
      </c>
      <c r="DX101" s="33"/>
      <c r="DY101" s="24"/>
      <c r="DZ101" s="34">
        <f>ROUND(DV101*$H$101,2)</f>
        <v>490387.59</v>
      </c>
      <c r="EA101" s="34"/>
      <c r="EB101" s="34"/>
      <c r="EC101" s="33">
        <f>ROUND($M$101/12,0)</f>
        <v>3</v>
      </c>
      <c r="ED101" s="33">
        <f>ROUND(EC101*($N$101/$M$101),0)</f>
        <v>0</v>
      </c>
      <c r="EE101" s="33"/>
      <c r="EF101" s="24"/>
      <c r="EG101" s="34">
        <f>ROUND(EC101*$H$101,2)</f>
        <v>490387.59</v>
      </c>
      <c r="EH101" s="55"/>
      <c r="EI101" s="55"/>
      <c r="EJ101" s="58">
        <f t="shared" si="1351"/>
        <v>6</v>
      </c>
      <c r="EK101" s="58">
        <f t="shared" si="1352"/>
        <v>0</v>
      </c>
      <c r="EL101" s="58"/>
      <c r="EM101" s="54"/>
      <c r="EN101" s="55">
        <f t="shared" si="1353"/>
        <v>980775.18</v>
      </c>
      <c r="EO101" s="55"/>
      <c r="EP101" s="55"/>
      <c r="EQ101" s="33">
        <f>ROUND($I$101/12,0)-1</f>
        <v>2</v>
      </c>
      <c r="ER101" s="33">
        <f>ROUND(EQ101*($J$101/$I$101),0)</f>
        <v>0</v>
      </c>
      <c r="ES101" s="33"/>
      <c r="ET101" s="24"/>
      <c r="EU101" s="34">
        <f>ROUND(EQ101*$H$101,2)</f>
        <v>326925.06</v>
      </c>
      <c r="EV101" s="34"/>
      <c r="EW101" s="34"/>
      <c r="EX101" s="33">
        <f>ROUND($M$101/12,0)</f>
        <v>3</v>
      </c>
      <c r="EY101" s="33">
        <f>ROUND(EX101*($N$101/$M$101),0)</f>
        <v>0</v>
      </c>
      <c r="EZ101" s="33"/>
      <c r="FA101" s="24"/>
      <c r="FB101" s="34">
        <f>ROUND(EX101*$H$101,2)</f>
        <v>490387.59</v>
      </c>
      <c r="FC101" s="55"/>
      <c r="FD101" s="55"/>
      <c r="FE101" s="58">
        <f t="shared" si="1354"/>
        <v>5</v>
      </c>
      <c r="FF101" s="58">
        <f t="shared" si="1355"/>
        <v>0</v>
      </c>
      <c r="FG101" s="58"/>
      <c r="FH101" s="54"/>
      <c r="FI101" s="55">
        <f t="shared" si="1356"/>
        <v>817312.65</v>
      </c>
      <c r="FJ101" s="55"/>
      <c r="FK101" s="55"/>
      <c r="FL101" s="33">
        <f>ROUND($I$101/12,0)-1</f>
        <v>2</v>
      </c>
      <c r="FM101" s="33">
        <f>ROUND(FL101*($J$101/$I$101),0)</f>
        <v>0</v>
      </c>
      <c r="FN101" s="33"/>
      <c r="FO101" s="24"/>
      <c r="FP101" s="34">
        <f>ROUND(FL101*$H$101,2)</f>
        <v>326925.06</v>
      </c>
      <c r="FQ101" s="34"/>
      <c r="FR101" s="34"/>
      <c r="FS101" s="33">
        <f>ROUND($M$101/12,0)</f>
        <v>3</v>
      </c>
      <c r="FT101" s="33">
        <f>ROUND(FS101*($N$101/$M$101),0)</f>
        <v>0</v>
      </c>
      <c r="FU101" s="33"/>
      <c r="FV101" s="24"/>
      <c r="FW101" s="34">
        <f>ROUND(FS101*$H$101,2)</f>
        <v>490387.59</v>
      </c>
      <c r="FX101" s="55"/>
      <c r="FY101" s="55"/>
      <c r="FZ101" s="58">
        <f t="shared" si="1357"/>
        <v>5</v>
      </c>
      <c r="GA101" s="58">
        <f t="shared" si="1358"/>
        <v>0</v>
      </c>
      <c r="GB101" s="58"/>
      <c r="GC101" s="54"/>
      <c r="GD101" s="55">
        <f t="shared" si="1359"/>
        <v>817312.65</v>
      </c>
      <c r="GE101" s="55"/>
      <c r="GF101" s="55"/>
      <c r="GG101" s="33">
        <f>ROUND($I$101/12,0)-1</f>
        <v>2</v>
      </c>
      <c r="GH101" s="33">
        <f>ROUND(GG101*($J$101/$I$101),0)</f>
        <v>0</v>
      </c>
      <c r="GI101" s="33"/>
      <c r="GJ101" s="24"/>
      <c r="GK101" s="34">
        <f>ROUND(GG101*$H$101,2)</f>
        <v>326925.06</v>
      </c>
      <c r="GL101" s="34"/>
      <c r="GM101" s="34"/>
      <c r="GN101" s="33">
        <f>ROUND($M$101/12,0)</f>
        <v>3</v>
      </c>
      <c r="GO101" s="33">
        <f>ROUND(GN101*($N$101/$M$101),0)</f>
        <v>0</v>
      </c>
      <c r="GP101" s="33"/>
      <c r="GQ101" s="24"/>
      <c r="GR101" s="34">
        <f>ROUND(GN101*$H$101,2)</f>
        <v>490387.59</v>
      </c>
      <c r="GS101" s="55"/>
      <c r="GT101" s="55"/>
      <c r="GU101" s="58">
        <f t="shared" si="1360"/>
        <v>5</v>
      </c>
      <c r="GV101" s="58">
        <f t="shared" si="1361"/>
        <v>0</v>
      </c>
      <c r="GW101" s="58"/>
      <c r="GX101" s="54"/>
      <c r="GY101" s="55">
        <f t="shared" si="1362"/>
        <v>817312.65</v>
      </c>
      <c r="GZ101" s="55"/>
      <c r="HA101" s="55"/>
      <c r="HB101" s="33">
        <f>ROUND($I$101/12,0)-1</f>
        <v>2</v>
      </c>
      <c r="HC101" s="33">
        <f>ROUND(HB101*($J$101/$I$101),0)</f>
        <v>0</v>
      </c>
      <c r="HD101" s="33"/>
      <c r="HE101" s="24"/>
      <c r="HF101" s="34">
        <f>ROUND(HB101*$H$101,2)</f>
        <v>326925.06</v>
      </c>
      <c r="HG101" s="34"/>
      <c r="HH101" s="34"/>
      <c r="HI101" s="33">
        <f>ROUND($M$101/12,0)</f>
        <v>3</v>
      </c>
      <c r="HJ101" s="33">
        <f>ROUND(HI101*($N$101/$M$101),0)</f>
        <v>0</v>
      </c>
      <c r="HK101" s="33"/>
      <c r="HL101" s="24"/>
      <c r="HM101" s="34">
        <f>ROUND(HI101*$H$101,2)</f>
        <v>490387.59</v>
      </c>
      <c r="HN101" s="55"/>
      <c r="HO101" s="55"/>
      <c r="HP101" s="58">
        <f t="shared" si="1363"/>
        <v>5</v>
      </c>
      <c r="HQ101" s="58">
        <f t="shared" si="1364"/>
        <v>0</v>
      </c>
      <c r="HR101" s="58"/>
      <c r="HS101" s="54"/>
      <c r="HT101" s="55">
        <f t="shared" si="1365"/>
        <v>817312.65</v>
      </c>
      <c r="HU101" s="55"/>
      <c r="HV101" s="55"/>
      <c r="HW101" s="33">
        <f>ROUND($I$101/12,0)-1</f>
        <v>2</v>
      </c>
      <c r="HX101" s="33">
        <f>ROUND(HW101*($J$101/$I$101),0)</f>
        <v>0</v>
      </c>
      <c r="HY101" s="33"/>
      <c r="HZ101" s="24"/>
      <c r="IA101" s="34">
        <f>ROUND(HW101*$H$101,2)</f>
        <v>326925.06</v>
      </c>
      <c r="IB101" s="34"/>
      <c r="IC101" s="34"/>
      <c r="ID101" s="33">
        <f>ROUND($M$101/12,0)</f>
        <v>3</v>
      </c>
      <c r="IE101" s="33">
        <f>ROUND(ID101*($N$101/$M$101),0)</f>
        <v>0</v>
      </c>
      <c r="IF101" s="33"/>
      <c r="IG101" s="24"/>
      <c r="IH101" s="34">
        <f>ROUND(ID101*$H$101,2)</f>
        <v>490387.59</v>
      </c>
      <c r="II101" s="55"/>
      <c r="IJ101" s="55"/>
      <c r="IK101" s="58">
        <f t="shared" si="1366"/>
        <v>5</v>
      </c>
      <c r="IL101" s="58">
        <f t="shared" si="1367"/>
        <v>0</v>
      </c>
      <c r="IM101" s="58"/>
      <c r="IN101" s="54"/>
      <c r="IO101" s="55">
        <f t="shared" si="1368"/>
        <v>817312.65</v>
      </c>
      <c r="IP101" s="55"/>
      <c r="IQ101" s="55"/>
      <c r="IR101" s="33">
        <f>ROUND($I$101/12,0)-1</f>
        <v>2</v>
      </c>
      <c r="IS101" s="33">
        <f>ROUND(IR101*($J$101/$I$101),0)</f>
        <v>0</v>
      </c>
      <c r="IT101" s="33"/>
      <c r="IU101" s="24"/>
      <c r="IV101" s="34">
        <f>ROUND(IR101*$H$101,2)</f>
        <v>326925.06</v>
      </c>
      <c r="IW101" s="34"/>
      <c r="IX101" s="34"/>
      <c r="IY101" s="33">
        <f>ROUND($M$101/12,0)-1</f>
        <v>2</v>
      </c>
      <c r="IZ101" s="33">
        <f>ROUND(IY101*($N$101/$M$101),0)</f>
        <v>0</v>
      </c>
      <c r="JA101" s="33"/>
      <c r="JB101" s="24"/>
      <c r="JC101" s="34">
        <f>ROUND(IY101*$H$101,2)</f>
        <v>326925.06</v>
      </c>
      <c r="JD101" s="58">
        <f t="shared" si="1369"/>
        <v>4</v>
      </c>
      <c r="JE101" s="58">
        <f t="shared" si="1370"/>
        <v>0</v>
      </c>
      <c r="JF101" s="58"/>
      <c r="JG101" s="54"/>
      <c r="JH101" s="55">
        <f t="shared" si="1371"/>
        <v>653850.12</v>
      </c>
      <c r="JI101" s="33">
        <f t="shared" si="1372"/>
        <v>30</v>
      </c>
      <c r="JJ101" s="33">
        <f t="shared" si="1372"/>
        <v>0</v>
      </c>
      <c r="JK101" s="33"/>
      <c r="JL101" s="34">
        <f>Y101+AT101+BO101+CJ101+DE101+DZ101+EU101+FP101+GK101+HF101+IA101+IV101</f>
        <v>4903875.8999999994</v>
      </c>
      <c r="JM101" s="33">
        <f t="shared" si="1373"/>
        <v>35</v>
      </c>
      <c r="JN101" s="33">
        <f t="shared" si="1374"/>
        <v>0</v>
      </c>
      <c r="JO101" s="33"/>
      <c r="JP101" s="34">
        <f t="shared" si="1375"/>
        <v>5721188.5499999989</v>
      </c>
      <c r="JQ101" s="58">
        <f t="shared" si="1376"/>
        <v>65</v>
      </c>
      <c r="JR101" s="58">
        <f t="shared" si="1377"/>
        <v>0</v>
      </c>
      <c r="JS101" s="54"/>
      <c r="JT101" s="55">
        <f t="shared" si="1378"/>
        <v>10625064.449999999</v>
      </c>
      <c r="JV101" s="73">
        <f t="shared" si="931"/>
        <v>0</v>
      </c>
      <c r="JW101" s="73">
        <f t="shared" si="932"/>
        <v>0</v>
      </c>
      <c r="JX101" s="73">
        <f t="shared" si="933"/>
        <v>0</v>
      </c>
      <c r="JY101" s="80">
        <f t="shared" si="934"/>
        <v>0</v>
      </c>
      <c r="JZ101" s="73">
        <f t="shared" si="935"/>
        <v>0</v>
      </c>
      <c r="KA101" s="73">
        <f t="shared" si="936"/>
        <v>0</v>
      </c>
      <c r="KB101" s="73">
        <f t="shared" si="937"/>
        <v>0</v>
      </c>
      <c r="KC101" s="73">
        <f t="shared" si="938"/>
        <v>0</v>
      </c>
      <c r="KD101" s="73">
        <f t="shared" si="939"/>
        <v>0</v>
      </c>
      <c r="KE101" s="73">
        <f t="shared" si="940"/>
        <v>0</v>
      </c>
      <c r="KF101" s="73">
        <f t="shared" si="941"/>
        <v>0</v>
      </c>
      <c r="KG101" s="73">
        <f t="shared" si="942"/>
        <v>0</v>
      </c>
    </row>
    <row r="102" spans="1:293" s="22" customFormat="1" ht="20.25" hidden="1" customHeight="1">
      <c r="A102" s="25">
        <v>110060</v>
      </c>
      <c r="B102" s="25" t="s">
        <v>50</v>
      </c>
      <c r="C102" s="25"/>
      <c r="D102" s="25"/>
      <c r="E102" s="37" t="s">
        <v>78</v>
      </c>
      <c r="F102" s="47"/>
      <c r="G102" s="53"/>
      <c r="H102" s="37"/>
      <c r="I102" s="89">
        <f>I103</f>
        <v>7</v>
      </c>
      <c r="J102" s="89">
        <f>J103</f>
        <v>0</v>
      </c>
      <c r="K102" s="90"/>
      <c r="L102" s="91">
        <f>L103</f>
        <v>996647.96</v>
      </c>
      <c r="M102" s="89">
        <f>M103</f>
        <v>8</v>
      </c>
      <c r="N102" s="36">
        <f>N103</f>
        <v>0</v>
      </c>
      <c r="O102" s="25"/>
      <c r="P102" s="37">
        <f>P103</f>
        <v>1139026.24</v>
      </c>
      <c r="Q102" s="36">
        <f>Q103</f>
        <v>15</v>
      </c>
      <c r="R102" s="36">
        <f>R103</f>
        <v>0</v>
      </c>
      <c r="S102" s="25"/>
      <c r="T102" s="37">
        <f>T103</f>
        <v>2135674.2000000002</v>
      </c>
      <c r="U102" s="36">
        <f>U103</f>
        <v>1</v>
      </c>
      <c r="V102" s="36">
        <f>V103</f>
        <v>0</v>
      </c>
      <c r="W102" s="36"/>
      <c r="X102" s="25"/>
      <c r="Y102" s="37">
        <f>Y103</f>
        <v>142378.28</v>
      </c>
      <c r="Z102" s="37"/>
      <c r="AA102" s="37"/>
      <c r="AB102" s="36">
        <f>AB103</f>
        <v>1</v>
      </c>
      <c r="AC102" s="36">
        <f>AC103</f>
        <v>0</v>
      </c>
      <c r="AD102" s="36"/>
      <c r="AE102" s="25"/>
      <c r="AF102" s="37">
        <f>AF103</f>
        <v>142378.28</v>
      </c>
      <c r="AG102" s="37"/>
      <c r="AH102" s="37"/>
      <c r="AI102" s="36">
        <f>AI103</f>
        <v>2</v>
      </c>
      <c r="AJ102" s="36">
        <f>AJ103</f>
        <v>0</v>
      </c>
      <c r="AK102" s="36"/>
      <c r="AL102" s="25"/>
      <c r="AM102" s="37">
        <f>AM103</f>
        <v>284756.56</v>
      </c>
      <c r="AN102" s="37"/>
      <c r="AO102" s="37"/>
      <c r="AP102" s="36">
        <f>AP103</f>
        <v>1</v>
      </c>
      <c r="AQ102" s="36">
        <f>AQ103</f>
        <v>0</v>
      </c>
      <c r="AR102" s="36"/>
      <c r="AS102" s="25"/>
      <c r="AT102" s="37">
        <f>AT103</f>
        <v>142378.28</v>
      </c>
      <c r="AU102" s="37"/>
      <c r="AV102" s="37"/>
      <c r="AW102" s="36">
        <f>AW103</f>
        <v>1</v>
      </c>
      <c r="AX102" s="36">
        <f>AX103</f>
        <v>0</v>
      </c>
      <c r="AY102" s="36"/>
      <c r="AZ102" s="25"/>
      <c r="BA102" s="37">
        <f>BA103</f>
        <v>142378.28</v>
      </c>
      <c r="BB102" s="37"/>
      <c r="BC102" s="37"/>
      <c r="BD102" s="36">
        <f>BD103</f>
        <v>2</v>
      </c>
      <c r="BE102" s="36">
        <f>BE103</f>
        <v>0</v>
      </c>
      <c r="BF102" s="36"/>
      <c r="BG102" s="25"/>
      <c r="BH102" s="37">
        <f>BH103</f>
        <v>284756.56</v>
      </c>
      <c r="BI102" s="37"/>
      <c r="BJ102" s="37"/>
      <c r="BK102" s="36">
        <f>BK103</f>
        <v>1</v>
      </c>
      <c r="BL102" s="36">
        <f>BL103</f>
        <v>0</v>
      </c>
      <c r="BM102" s="36"/>
      <c r="BN102" s="25"/>
      <c r="BO102" s="37">
        <f>BO103</f>
        <v>142378.28</v>
      </c>
      <c r="BP102" s="37"/>
      <c r="BQ102" s="37"/>
      <c r="BR102" s="36">
        <f>BR103</f>
        <v>1</v>
      </c>
      <c r="BS102" s="36">
        <f>BS103</f>
        <v>0</v>
      </c>
      <c r="BT102" s="36"/>
      <c r="BU102" s="25"/>
      <c r="BV102" s="37">
        <f>BV103</f>
        <v>142378.28</v>
      </c>
      <c r="BW102" s="37"/>
      <c r="BX102" s="37"/>
      <c r="BY102" s="36">
        <f>BY103</f>
        <v>2</v>
      </c>
      <c r="BZ102" s="36">
        <f>BZ103</f>
        <v>0</v>
      </c>
      <c r="CA102" s="36"/>
      <c r="CB102" s="25"/>
      <c r="CC102" s="37">
        <f>CC103</f>
        <v>284756.56</v>
      </c>
      <c r="CD102" s="37"/>
      <c r="CE102" s="37"/>
      <c r="CF102" s="36">
        <f>CF103</f>
        <v>1</v>
      </c>
      <c r="CG102" s="36">
        <f>CG103</f>
        <v>0</v>
      </c>
      <c r="CH102" s="36"/>
      <c r="CI102" s="25"/>
      <c r="CJ102" s="37">
        <f>CJ103</f>
        <v>142378.28</v>
      </c>
      <c r="CK102" s="37"/>
      <c r="CL102" s="37"/>
      <c r="CM102" s="36">
        <f>CM103</f>
        <v>1</v>
      </c>
      <c r="CN102" s="36">
        <f>CN103</f>
        <v>0</v>
      </c>
      <c r="CO102" s="36"/>
      <c r="CP102" s="25"/>
      <c r="CQ102" s="37">
        <f>CQ103</f>
        <v>142378.28</v>
      </c>
      <c r="CR102" s="37"/>
      <c r="CS102" s="37"/>
      <c r="CT102" s="36">
        <f>CT103</f>
        <v>2</v>
      </c>
      <c r="CU102" s="36">
        <f>CU103</f>
        <v>0</v>
      </c>
      <c r="CV102" s="36"/>
      <c r="CW102" s="25"/>
      <c r="CX102" s="37">
        <f>CX103</f>
        <v>284756.56</v>
      </c>
      <c r="CY102" s="37"/>
      <c r="CZ102" s="37"/>
      <c r="DA102" s="36">
        <f>DA103</f>
        <v>1</v>
      </c>
      <c r="DB102" s="36">
        <f>DB103</f>
        <v>0</v>
      </c>
      <c r="DC102" s="36"/>
      <c r="DD102" s="25"/>
      <c r="DE102" s="37">
        <f>DE103</f>
        <v>142378.28</v>
      </c>
      <c r="DF102" s="37"/>
      <c r="DG102" s="37"/>
      <c r="DH102" s="36">
        <f>DH103</f>
        <v>1</v>
      </c>
      <c r="DI102" s="36">
        <f>DI103</f>
        <v>0</v>
      </c>
      <c r="DJ102" s="36"/>
      <c r="DK102" s="25"/>
      <c r="DL102" s="37">
        <f>DL103</f>
        <v>142378.28</v>
      </c>
      <c r="DM102" s="37"/>
      <c r="DN102" s="37"/>
      <c r="DO102" s="36">
        <f>DO103</f>
        <v>2</v>
      </c>
      <c r="DP102" s="36">
        <f>DP103</f>
        <v>0</v>
      </c>
      <c r="DQ102" s="36"/>
      <c r="DR102" s="25"/>
      <c r="DS102" s="37">
        <f>DS103</f>
        <v>284756.56</v>
      </c>
      <c r="DT102" s="37"/>
      <c r="DU102" s="37"/>
      <c r="DV102" s="36">
        <f>DV103</f>
        <v>1</v>
      </c>
      <c r="DW102" s="36">
        <f>DW103</f>
        <v>0</v>
      </c>
      <c r="DX102" s="36"/>
      <c r="DY102" s="25"/>
      <c r="DZ102" s="37">
        <f>DZ103</f>
        <v>142378.28</v>
      </c>
      <c r="EA102" s="37"/>
      <c r="EB102" s="37"/>
      <c r="EC102" s="36">
        <f>EC103</f>
        <v>1</v>
      </c>
      <c r="ED102" s="36">
        <f>ED103</f>
        <v>0</v>
      </c>
      <c r="EE102" s="36"/>
      <c r="EF102" s="25"/>
      <c r="EG102" s="37">
        <f>EG103</f>
        <v>142378.28</v>
      </c>
      <c r="EH102" s="37"/>
      <c r="EI102" s="37"/>
      <c r="EJ102" s="36">
        <f>EJ103</f>
        <v>2</v>
      </c>
      <c r="EK102" s="36">
        <f>EK103</f>
        <v>0</v>
      </c>
      <c r="EL102" s="36"/>
      <c r="EM102" s="25"/>
      <c r="EN102" s="37">
        <f>EN103</f>
        <v>284756.56</v>
      </c>
      <c r="EO102" s="37"/>
      <c r="EP102" s="37"/>
      <c r="EQ102" s="36">
        <f>EQ103</f>
        <v>1</v>
      </c>
      <c r="ER102" s="36">
        <f>ER103</f>
        <v>0</v>
      </c>
      <c r="ES102" s="36"/>
      <c r="ET102" s="25"/>
      <c r="EU102" s="37">
        <f>EU103</f>
        <v>142378.28</v>
      </c>
      <c r="EV102" s="37"/>
      <c r="EW102" s="37"/>
      <c r="EX102" s="36">
        <f>EX103</f>
        <v>1</v>
      </c>
      <c r="EY102" s="36">
        <f>EY103</f>
        <v>0</v>
      </c>
      <c r="EZ102" s="36"/>
      <c r="FA102" s="25"/>
      <c r="FB102" s="37">
        <f>FB103</f>
        <v>142378.28</v>
      </c>
      <c r="FC102" s="37"/>
      <c r="FD102" s="37"/>
      <c r="FE102" s="36">
        <f>FE103</f>
        <v>2</v>
      </c>
      <c r="FF102" s="36">
        <f>FF103</f>
        <v>0</v>
      </c>
      <c r="FG102" s="36"/>
      <c r="FH102" s="25"/>
      <c r="FI102" s="37">
        <f>FI103</f>
        <v>284756.56</v>
      </c>
      <c r="FJ102" s="37"/>
      <c r="FK102" s="37"/>
      <c r="FL102" s="36">
        <f>FL103</f>
        <v>0</v>
      </c>
      <c r="FM102" s="36">
        <f>FM103</f>
        <v>0</v>
      </c>
      <c r="FN102" s="36"/>
      <c r="FO102" s="25"/>
      <c r="FP102" s="37">
        <f>FP103</f>
        <v>0</v>
      </c>
      <c r="FQ102" s="37"/>
      <c r="FR102" s="37"/>
      <c r="FS102" s="36">
        <f>FS103</f>
        <v>1</v>
      </c>
      <c r="FT102" s="36">
        <f>FT103</f>
        <v>0</v>
      </c>
      <c r="FU102" s="36"/>
      <c r="FV102" s="25"/>
      <c r="FW102" s="37">
        <f>FW103</f>
        <v>142378.28</v>
      </c>
      <c r="FX102" s="37"/>
      <c r="FY102" s="37"/>
      <c r="FZ102" s="36">
        <f>FZ103</f>
        <v>1</v>
      </c>
      <c r="GA102" s="36">
        <f>GA103</f>
        <v>0</v>
      </c>
      <c r="GB102" s="36"/>
      <c r="GC102" s="25"/>
      <c r="GD102" s="37">
        <f>GD103</f>
        <v>142378.28</v>
      </c>
      <c r="GE102" s="37"/>
      <c r="GF102" s="37"/>
      <c r="GG102" s="36">
        <f>GG103</f>
        <v>0</v>
      </c>
      <c r="GH102" s="36">
        <f>GH103</f>
        <v>0</v>
      </c>
      <c r="GI102" s="36"/>
      <c r="GJ102" s="25"/>
      <c r="GK102" s="37">
        <f>GK103</f>
        <v>0</v>
      </c>
      <c r="GL102" s="37"/>
      <c r="GM102" s="37"/>
      <c r="GN102" s="36">
        <f>GN103</f>
        <v>0</v>
      </c>
      <c r="GO102" s="36">
        <f>GO103</f>
        <v>0</v>
      </c>
      <c r="GP102" s="36"/>
      <c r="GQ102" s="25"/>
      <c r="GR102" s="37">
        <f>GR103</f>
        <v>0</v>
      </c>
      <c r="GS102" s="37"/>
      <c r="GT102" s="37"/>
      <c r="GU102" s="36">
        <f>GU103</f>
        <v>0</v>
      </c>
      <c r="GV102" s="36">
        <f>GV103</f>
        <v>0</v>
      </c>
      <c r="GW102" s="36"/>
      <c r="GX102" s="25"/>
      <c r="GY102" s="37">
        <f>GY103</f>
        <v>0</v>
      </c>
      <c r="GZ102" s="37"/>
      <c r="HA102" s="37"/>
      <c r="HB102" s="36">
        <f>HB103</f>
        <v>0</v>
      </c>
      <c r="HC102" s="36">
        <f>HC103</f>
        <v>0</v>
      </c>
      <c r="HD102" s="36"/>
      <c r="HE102" s="25"/>
      <c r="HF102" s="37">
        <f>HF103</f>
        <v>0</v>
      </c>
      <c r="HG102" s="37"/>
      <c r="HH102" s="37"/>
      <c r="HI102" s="36">
        <f>HI103</f>
        <v>0</v>
      </c>
      <c r="HJ102" s="36">
        <f>HJ103</f>
        <v>0</v>
      </c>
      <c r="HK102" s="36"/>
      <c r="HL102" s="25"/>
      <c r="HM102" s="37">
        <f>HM103</f>
        <v>0</v>
      </c>
      <c r="HN102" s="37"/>
      <c r="HO102" s="37"/>
      <c r="HP102" s="36">
        <f>HP103</f>
        <v>0</v>
      </c>
      <c r="HQ102" s="36">
        <f>HQ103</f>
        <v>0</v>
      </c>
      <c r="HR102" s="36"/>
      <c r="HS102" s="25"/>
      <c r="HT102" s="37">
        <f>HT103</f>
        <v>0</v>
      </c>
      <c r="HU102" s="37"/>
      <c r="HV102" s="37"/>
      <c r="HW102" s="36">
        <f>HW103</f>
        <v>0</v>
      </c>
      <c r="HX102" s="36">
        <f>HX103</f>
        <v>0</v>
      </c>
      <c r="HY102" s="36"/>
      <c r="HZ102" s="25"/>
      <c r="IA102" s="37">
        <f>IA103</f>
        <v>0</v>
      </c>
      <c r="IB102" s="37"/>
      <c r="IC102" s="37"/>
      <c r="ID102" s="36">
        <f>ID103</f>
        <v>0</v>
      </c>
      <c r="IE102" s="36">
        <f>IE103</f>
        <v>0</v>
      </c>
      <c r="IF102" s="36"/>
      <c r="IG102" s="25"/>
      <c r="IH102" s="37">
        <f>IH103</f>
        <v>0</v>
      </c>
      <c r="II102" s="37"/>
      <c r="IJ102" s="37"/>
      <c r="IK102" s="36">
        <f>IK103</f>
        <v>0</v>
      </c>
      <c r="IL102" s="36">
        <f>IL103</f>
        <v>0</v>
      </c>
      <c r="IM102" s="36"/>
      <c r="IN102" s="25"/>
      <c r="IO102" s="37">
        <f>IO103</f>
        <v>0</v>
      </c>
      <c r="IP102" s="37"/>
      <c r="IQ102" s="37"/>
      <c r="IR102" s="36">
        <f>IR103</f>
        <v>0</v>
      </c>
      <c r="IS102" s="36">
        <f>IS103</f>
        <v>0</v>
      </c>
      <c r="IT102" s="36"/>
      <c r="IU102" s="25"/>
      <c r="IV102" s="37">
        <f>IV103</f>
        <v>0</v>
      </c>
      <c r="IW102" s="37"/>
      <c r="IX102" s="37"/>
      <c r="IY102" s="36">
        <f>IY103</f>
        <v>0</v>
      </c>
      <c r="IZ102" s="36">
        <f>IZ103</f>
        <v>0</v>
      </c>
      <c r="JA102" s="36"/>
      <c r="JB102" s="25"/>
      <c r="JC102" s="37">
        <f>JC103</f>
        <v>0</v>
      </c>
      <c r="JD102" s="36">
        <f>JD103</f>
        <v>0</v>
      </c>
      <c r="JE102" s="36">
        <f>JE103</f>
        <v>0</v>
      </c>
      <c r="JF102" s="36"/>
      <c r="JG102" s="25"/>
      <c r="JH102" s="37">
        <f>JH103</f>
        <v>0</v>
      </c>
      <c r="JI102" s="36">
        <f>JI103</f>
        <v>7</v>
      </c>
      <c r="JJ102" s="36">
        <f>JJ103</f>
        <v>0</v>
      </c>
      <c r="JK102" s="25"/>
      <c r="JL102" s="37">
        <f>JL103</f>
        <v>996647.96000000008</v>
      </c>
      <c r="JM102" s="36">
        <f>JM103</f>
        <v>8</v>
      </c>
      <c r="JN102" s="36">
        <f>JN103</f>
        <v>0</v>
      </c>
      <c r="JO102" s="25"/>
      <c r="JP102" s="37">
        <f>JP103</f>
        <v>1139026.24</v>
      </c>
      <c r="JQ102" s="36">
        <f>JQ103</f>
        <v>15</v>
      </c>
      <c r="JR102" s="36">
        <f>JR103</f>
        <v>0</v>
      </c>
      <c r="JS102" s="25"/>
      <c r="JT102" s="37">
        <f>JT103</f>
        <v>2135674.2000000002</v>
      </c>
      <c r="JV102" s="73">
        <f t="shared" si="931"/>
        <v>0</v>
      </c>
      <c r="JW102" s="73">
        <f t="shared" si="932"/>
        <v>0</v>
      </c>
      <c r="JX102" s="73">
        <f t="shared" si="933"/>
        <v>0</v>
      </c>
      <c r="JY102" s="80">
        <f t="shared" si="934"/>
        <v>0</v>
      </c>
      <c r="JZ102" s="73">
        <f t="shared" si="935"/>
        <v>0</v>
      </c>
      <c r="KA102" s="73">
        <f t="shared" si="936"/>
        <v>0</v>
      </c>
      <c r="KB102" s="73">
        <f t="shared" si="937"/>
        <v>0</v>
      </c>
      <c r="KC102" s="73">
        <f t="shared" si="938"/>
        <v>0</v>
      </c>
      <c r="KD102" s="73">
        <f t="shared" si="939"/>
        <v>0</v>
      </c>
      <c r="KE102" s="73">
        <f t="shared" si="940"/>
        <v>0</v>
      </c>
      <c r="KF102" s="73">
        <f t="shared" si="941"/>
        <v>0</v>
      </c>
      <c r="KG102" s="73">
        <f t="shared" si="942"/>
        <v>0</v>
      </c>
    </row>
    <row r="103" spans="1:293" ht="20.25" hidden="1" customHeight="1">
      <c r="A103" s="24">
        <v>110060</v>
      </c>
      <c r="B103" s="24" t="s">
        <v>50</v>
      </c>
      <c r="C103" s="24">
        <v>20</v>
      </c>
      <c r="D103" s="24" t="s">
        <v>77</v>
      </c>
      <c r="E103" s="34" t="s">
        <v>78</v>
      </c>
      <c r="F103" s="46" t="s">
        <v>79</v>
      </c>
      <c r="G103" s="52" t="s">
        <v>86</v>
      </c>
      <c r="H103" s="34">
        <v>142378.28</v>
      </c>
      <c r="I103" s="86">
        <v>7</v>
      </c>
      <c r="J103" s="86"/>
      <c r="K103" s="87"/>
      <c r="L103" s="88">
        <f t="shared" ref="L103" si="1379">ROUND(H103*I103,2)</f>
        <v>996647.96</v>
      </c>
      <c r="M103" s="86">
        <v>8</v>
      </c>
      <c r="N103" s="33"/>
      <c r="O103" s="24"/>
      <c r="P103" s="55">
        <f>ROUND(H103*M103,2)</f>
        <v>1139026.24</v>
      </c>
      <c r="Q103" s="58">
        <f>I103+M103</f>
        <v>15</v>
      </c>
      <c r="R103" s="58">
        <f>J103+N103</f>
        <v>0</v>
      </c>
      <c r="S103" s="54"/>
      <c r="T103" s="55">
        <f>L103+P103</f>
        <v>2135674.2000000002</v>
      </c>
      <c r="U103" s="33">
        <v>1</v>
      </c>
      <c r="V103" s="33">
        <f>ROUND(U103*($J$103/$I$103),0)</f>
        <v>0</v>
      </c>
      <c r="W103" s="33"/>
      <c r="X103" s="24"/>
      <c r="Y103" s="34">
        <f>ROUND(U103*$H$103,2)</f>
        <v>142378.28</v>
      </c>
      <c r="Z103" s="34"/>
      <c r="AA103" s="34"/>
      <c r="AB103" s="33">
        <f>ROUND($M$103/12,0)</f>
        <v>1</v>
      </c>
      <c r="AC103" s="33">
        <f>ROUND(AB103*($N$103/$M$103),0)</f>
        <v>0</v>
      </c>
      <c r="AD103" s="33"/>
      <c r="AE103" s="24"/>
      <c r="AF103" s="34">
        <f>ROUND(AB103*$H$103,2)</f>
        <v>142378.28</v>
      </c>
      <c r="AG103" s="55"/>
      <c r="AH103" s="55"/>
      <c r="AI103" s="58">
        <f>U103+AB103</f>
        <v>2</v>
      </c>
      <c r="AJ103" s="58">
        <f>V103+AC103</f>
        <v>0</v>
      </c>
      <c r="AK103" s="58"/>
      <c r="AL103" s="54"/>
      <c r="AM103" s="55">
        <f>Y103+AF103</f>
        <v>284756.56</v>
      </c>
      <c r="AN103" s="55"/>
      <c r="AO103" s="55"/>
      <c r="AP103" s="33">
        <v>1</v>
      </c>
      <c r="AQ103" s="33">
        <f>ROUND(AP103*($J$103/$I$103),0)</f>
        <v>0</v>
      </c>
      <c r="AR103" s="33"/>
      <c r="AS103" s="24"/>
      <c r="AT103" s="34">
        <f>ROUND(AP103*$H$103,2)</f>
        <v>142378.28</v>
      </c>
      <c r="AU103" s="34"/>
      <c r="AV103" s="34"/>
      <c r="AW103" s="33">
        <f>ROUND($M$103/12,0)</f>
        <v>1</v>
      </c>
      <c r="AX103" s="33">
        <f>ROUND(AW103*($N$103/$M$103),0)</f>
        <v>0</v>
      </c>
      <c r="AY103" s="33"/>
      <c r="AZ103" s="24"/>
      <c r="BA103" s="34">
        <f>ROUND(AW103*$H$103,2)</f>
        <v>142378.28</v>
      </c>
      <c r="BB103" s="55"/>
      <c r="BC103" s="55"/>
      <c r="BD103" s="58">
        <f t="shared" ref="BD103" si="1380">AP103+AW103</f>
        <v>2</v>
      </c>
      <c r="BE103" s="58">
        <f t="shared" ref="BE103" si="1381">AQ103+AX103</f>
        <v>0</v>
      </c>
      <c r="BF103" s="58"/>
      <c r="BG103" s="54"/>
      <c r="BH103" s="55">
        <f t="shared" ref="BH103" si="1382">AT103+BA103</f>
        <v>284756.56</v>
      </c>
      <c r="BI103" s="55"/>
      <c r="BJ103" s="55"/>
      <c r="BK103" s="33">
        <v>1</v>
      </c>
      <c r="BL103" s="33">
        <f>ROUND(BK103*($J$103/$I$103),0)</f>
        <v>0</v>
      </c>
      <c r="BM103" s="33"/>
      <c r="BN103" s="24"/>
      <c r="BO103" s="34">
        <f>ROUND(BK103*$H$103,2)</f>
        <v>142378.28</v>
      </c>
      <c r="BP103" s="34"/>
      <c r="BQ103" s="34"/>
      <c r="BR103" s="33">
        <f>ROUND($M$103/12,0)</f>
        <v>1</v>
      </c>
      <c r="BS103" s="33">
        <f>ROUND(BR103*($N$103/$M$103),0)</f>
        <v>0</v>
      </c>
      <c r="BT103" s="33"/>
      <c r="BU103" s="24"/>
      <c r="BV103" s="34">
        <f>ROUND(BR103*$H$103,2)</f>
        <v>142378.28</v>
      </c>
      <c r="BW103" s="55"/>
      <c r="BX103" s="55"/>
      <c r="BY103" s="58">
        <f t="shared" ref="BY103" si="1383">BK103+BR103</f>
        <v>2</v>
      </c>
      <c r="BZ103" s="58">
        <f t="shared" ref="BZ103" si="1384">BL103+BS103</f>
        <v>0</v>
      </c>
      <c r="CA103" s="58"/>
      <c r="CB103" s="54"/>
      <c r="CC103" s="55">
        <f t="shared" ref="CC103" si="1385">BO103+BV103</f>
        <v>284756.56</v>
      </c>
      <c r="CD103" s="55"/>
      <c r="CE103" s="55"/>
      <c r="CF103" s="33">
        <v>1</v>
      </c>
      <c r="CG103" s="33">
        <f>ROUND(CF103*($J$103/$I$103),0)</f>
        <v>0</v>
      </c>
      <c r="CH103" s="33"/>
      <c r="CI103" s="24"/>
      <c r="CJ103" s="34">
        <f>ROUND(CF103*$H$103,2)</f>
        <v>142378.28</v>
      </c>
      <c r="CK103" s="34"/>
      <c r="CL103" s="34"/>
      <c r="CM103" s="33">
        <f>ROUND($M$103/12,0)</f>
        <v>1</v>
      </c>
      <c r="CN103" s="33">
        <f>ROUND(CM103*($N$103/$M$103),0)</f>
        <v>0</v>
      </c>
      <c r="CO103" s="33"/>
      <c r="CP103" s="24"/>
      <c r="CQ103" s="34">
        <f>ROUND(CM103*$H$103,2)</f>
        <v>142378.28</v>
      </c>
      <c r="CR103" s="55"/>
      <c r="CS103" s="55"/>
      <c r="CT103" s="58">
        <f t="shared" ref="CT103" si="1386">CF103+CM103</f>
        <v>2</v>
      </c>
      <c r="CU103" s="58">
        <f t="shared" ref="CU103" si="1387">CG103+CN103</f>
        <v>0</v>
      </c>
      <c r="CV103" s="58"/>
      <c r="CW103" s="54"/>
      <c r="CX103" s="55">
        <f t="shared" ref="CX103" si="1388">CJ103+CQ103</f>
        <v>284756.56</v>
      </c>
      <c r="CY103" s="55"/>
      <c r="CZ103" s="55"/>
      <c r="DA103" s="33">
        <v>1</v>
      </c>
      <c r="DB103" s="33">
        <f>ROUND(DA103*($J$103/$I$103),0)</f>
        <v>0</v>
      </c>
      <c r="DC103" s="33"/>
      <c r="DD103" s="24"/>
      <c r="DE103" s="34">
        <f>ROUND(DA103*$H$103,2)</f>
        <v>142378.28</v>
      </c>
      <c r="DF103" s="34"/>
      <c r="DG103" s="34"/>
      <c r="DH103" s="33">
        <f>ROUND($M$103/12,0)</f>
        <v>1</v>
      </c>
      <c r="DI103" s="33">
        <f>ROUND(DH103*($N$103/$M$103),0)</f>
        <v>0</v>
      </c>
      <c r="DJ103" s="33"/>
      <c r="DK103" s="24"/>
      <c r="DL103" s="34">
        <f>ROUND(DH103*$H$103,2)</f>
        <v>142378.28</v>
      </c>
      <c r="DM103" s="55"/>
      <c r="DN103" s="55"/>
      <c r="DO103" s="58">
        <f t="shared" ref="DO103" si="1389">DA103+DH103</f>
        <v>2</v>
      </c>
      <c r="DP103" s="58">
        <f t="shared" ref="DP103" si="1390">DB103+DI103</f>
        <v>0</v>
      </c>
      <c r="DQ103" s="58"/>
      <c r="DR103" s="54"/>
      <c r="DS103" s="55">
        <f t="shared" ref="DS103" si="1391">DE103+DL103</f>
        <v>284756.56</v>
      </c>
      <c r="DT103" s="55"/>
      <c r="DU103" s="55"/>
      <c r="DV103" s="33">
        <v>1</v>
      </c>
      <c r="DW103" s="33">
        <f>ROUND(DV103*($J$103/$I$103),0)</f>
        <v>0</v>
      </c>
      <c r="DX103" s="33"/>
      <c r="DY103" s="24"/>
      <c r="DZ103" s="34">
        <f>ROUND(DV103*$H$103,2)</f>
        <v>142378.28</v>
      </c>
      <c r="EA103" s="34"/>
      <c r="EB103" s="34"/>
      <c r="EC103" s="33">
        <f>ROUND($M$103/12,0)</f>
        <v>1</v>
      </c>
      <c r="ED103" s="33">
        <f>ROUND(EC103*($N$103/$M$103),0)</f>
        <v>0</v>
      </c>
      <c r="EE103" s="33"/>
      <c r="EF103" s="24"/>
      <c r="EG103" s="34">
        <f>ROUND(EC103*$H$103,2)</f>
        <v>142378.28</v>
      </c>
      <c r="EH103" s="55"/>
      <c r="EI103" s="55"/>
      <c r="EJ103" s="58">
        <f t="shared" ref="EJ103" si="1392">DV103+EC103</f>
        <v>2</v>
      </c>
      <c r="EK103" s="58">
        <f t="shared" ref="EK103" si="1393">DW103+ED103</f>
        <v>0</v>
      </c>
      <c r="EL103" s="58"/>
      <c r="EM103" s="54"/>
      <c r="EN103" s="55">
        <f t="shared" ref="EN103" si="1394">DZ103+EG103</f>
        <v>284756.56</v>
      </c>
      <c r="EO103" s="55"/>
      <c r="EP103" s="55"/>
      <c r="EQ103" s="33">
        <v>1</v>
      </c>
      <c r="ER103" s="33">
        <f>ROUND(EQ103*($J$103/$I$103),0)</f>
        <v>0</v>
      </c>
      <c r="ES103" s="33"/>
      <c r="ET103" s="24"/>
      <c r="EU103" s="34">
        <f>ROUND(EQ103*$H$103,2)</f>
        <v>142378.28</v>
      </c>
      <c r="EV103" s="34"/>
      <c r="EW103" s="34"/>
      <c r="EX103" s="33">
        <f>ROUND($M$103/12,0)</f>
        <v>1</v>
      </c>
      <c r="EY103" s="33">
        <f>ROUND(EX103*($N$103/$M$103),0)</f>
        <v>0</v>
      </c>
      <c r="EZ103" s="33"/>
      <c r="FA103" s="24"/>
      <c r="FB103" s="34">
        <f>ROUND(EX103*$H$103,2)</f>
        <v>142378.28</v>
      </c>
      <c r="FC103" s="55"/>
      <c r="FD103" s="55"/>
      <c r="FE103" s="58">
        <f t="shared" ref="FE103" si="1395">EQ103+EX103</f>
        <v>2</v>
      </c>
      <c r="FF103" s="58">
        <f t="shared" ref="FF103" si="1396">ER103+EY103</f>
        <v>0</v>
      </c>
      <c r="FG103" s="58"/>
      <c r="FH103" s="54"/>
      <c r="FI103" s="55">
        <f t="shared" ref="FI103" si="1397">EU103+FB103</f>
        <v>284756.56</v>
      </c>
      <c r="FJ103" s="55"/>
      <c r="FK103" s="55"/>
      <c r="FL103" s="33"/>
      <c r="FM103" s="33">
        <f>ROUND(FL103*($J$103/$I$103),0)</f>
        <v>0</v>
      </c>
      <c r="FN103" s="33"/>
      <c r="FO103" s="24"/>
      <c r="FP103" s="34">
        <f>ROUND(FL103*$H$103,2)</f>
        <v>0</v>
      </c>
      <c r="FQ103" s="34"/>
      <c r="FR103" s="34"/>
      <c r="FS103" s="33">
        <f>ROUND($M$103/12,0)</f>
        <v>1</v>
      </c>
      <c r="FT103" s="33">
        <f>ROUND(FS103*($N$103/$M$103),0)</f>
        <v>0</v>
      </c>
      <c r="FU103" s="33"/>
      <c r="FV103" s="24"/>
      <c r="FW103" s="34">
        <f>ROUND(FS103*$H$103,2)</f>
        <v>142378.28</v>
      </c>
      <c r="FX103" s="55"/>
      <c r="FY103" s="55"/>
      <c r="FZ103" s="58">
        <f t="shared" ref="FZ103" si="1398">FL103+FS103</f>
        <v>1</v>
      </c>
      <c r="GA103" s="58">
        <f t="shared" ref="GA103" si="1399">FM103+FT103</f>
        <v>0</v>
      </c>
      <c r="GB103" s="58"/>
      <c r="GC103" s="54"/>
      <c r="GD103" s="55">
        <f t="shared" ref="GD103" si="1400">FP103+FW103</f>
        <v>142378.28</v>
      </c>
      <c r="GE103" s="55"/>
      <c r="GF103" s="55"/>
      <c r="GG103" s="33"/>
      <c r="GH103" s="33">
        <f>ROUND(GG103*($J$103/$I$103),0)</f>
        <v>0</v>
      </c>
      <c r="GI103" s="33"/>
      <c r="GJ103" s="24"/>
      <c r="GK103" s="34">
        <f>ROUND(GG103*$H$103,2)</f>
        <v>0</v>
      </c>
      <c r="GL103" s="34"/>
      <c r="GM103" s="34"/>
      <c r="GN103" s="33"/>
      <c r="GO103" s="33">
        <f>ROUND(GN103*($N$103/$M$103),0)</f>
        <v>0</v>
      </c>
      <c r="GP103" s="33"/>
      <c r="GQ103" s="24"/>
      <c r="GR103" s="34">
        <f>ROUND(GN103*$H$103,2)</f>
        <v>0</v>
      </c>
      <c r="GS103" s="55"/>
      <c r="GT103" s="55"/>
      <c r="GU103" s="58">
        <f t="shared" ref="GU103" si="1401">GG103+GN103</f>
        <v>0</v>
      </c>
      <c r="GV103" s="58">
        <f t="shared" ref="GV103" si="1402">GH103+GO103</f>
        <v>0</v>
      </c>
      <c r="GW103" s="58"/>
      <c r="GX103" s="54"/>
      <c r="GY103" s="55">
        <f t="shared" ref="GY103" si="1403">GK103+GR103</f>
        <v>0</v>
      </c>
      <c r="GZ103" s="55"/>
      <c r="HA103" s="55"/>
      <c r="HB103" s="33"/>
      <c r="HC103" s="33">
        <f>ROUND(HB103*($J$103/$I$103),0)</f>
        <v>0</v>
      </c>
      <c r="HD103" s="33"/>
      <c r="HE103" s="24"/>
      <c r="HF103" s="34">
        <f>ROUND(HB103*$H$103,2)</f>
        <v>0</v>
      </c>
      <c r="HG103" s="34"/>
      <c r="HH103" s="34"/>
      <c r="HI103" s="33"/>
      <c r="HJ103" s="33">
        <f>ROUND(HI103*($N$103/$M$103),0)</f>
        <v>0</v>
      </c>
      <c r="HK103" s="33"/>
      <c r="HL103" s="24"/>
      <c r="HM103" s="34">
        <f>ROUND(HI103*$H$103,2)</f>
        <v>0</v>
      </c>
      <c r="HN103" s="55"/>
      <c r="HO103" s="55"/>
      <c r="HP103" s="58">
        <f t="shared" ref="HP103" si="1404">HB103+HI103</f>
        <v>0</v>
      </c>
      <c r="HQ103" s="58">
        <f t="shared" ref="HQ103" si="1405">HC103+HJ103</f>
        <v>0</v>
      </c>
      <c r="HR103" s="58"/>
      <c r="HS103" s="54"/>
      <c r="HT103" s="55">
        <f t="shared" ref="HT103" si="1406">HF103+HM103</f>
        <v>0</v>
      </c>
      <c r="HU103" s="55"/>
      <c r="HV103" s="55"/>
      <c r="HW103" s="33"/>
      <c r="HX103" s="33">
        <f>ROUND(HW103*($J$103/$I$103),0)</f>
        <v>0</v>
      </c>
      <c r="HY103" s="33"/>
      <c r="HZ103" s="24"/>
      <c r="IA103" s="34">
        <f>ROUND(HW103*$H$103,2)</f>
        <v>0</v>
      </c>
      <c r="IB103" s="34"/>
      <c r="IC103" s="34"/>
      <c r="ID103" s="33"/>
      <c r="IE103" s="33">
        <f>ROUND(ID103*($N$103/$M$103),0)</f>
        <v>0</v>
      </c>
      <c r="IF103" s="33"/>
      <c r="IG103" s="24"/>
      <c r="IH103" s="34">
        <f>ROUND(ID103*$H$103,2)</f>
        <v>0</v>
      </c>
      <c r="II103" s="55"/>
      <c r="IJ103" s="55"/>
      <c r="IK103" s="58">
        <f t="shared" ref="IK103" si="1407">HW103+ID103</f>
        <v>0</v>
      </c>
      <c r="IL103" s="58">
        <f t="shared" ref="IL103" si="1408">HX103+IE103</f>
        <v>0</v>
      </c>
      <c r="IM103" s="58"/>
      <c r="IN103" s="54"/>
      <c r="IO103" s="55">
        <f t="shared" ref="IO103" si="1409">IA103+IH103</f>
        <v>0</v>
      </c>
      <c r="IP103" s="55"/>
      <c r="IQ103" s="55"/>
      <c r="IR103" s="33"/>
      <c r="IS103" s="33">
        <f>ROUND(IR103*($J$103/$I$103),0)</f>
        <v>0</v>
      </c>
      <c r="IT103" s="33"/>
      <c r="IU103" s="24"/>
      <c r="IV103" s="34">
        <f>ROUND(IR103*$H$103,2)</f>
        <v>0</v>
      </c>
      <c r="IW103" s="34"/>
      <c r="IX103" s="34"/>
      <c r="IY103" s="33"/>
      <c r="IZ103" s="33">
        <f>ROUND(IY103*($N$103/$M$103),0)</f>
        <v>0</v>
      </c>
      <c r="JA103" s="33"/>
      <c r="JB103" s="24"/>
      <c r="JC103" s="34">
        <f>ROUND(IY103*$H$103,2)</f>
        <v>0</v>
      </c>
      <c r="JD103" s="58">
        <f t="shared" ref="JD103" si="1410">IR103+IY103</f>
        <v>0</v>
      </c>
      <c r="JE103" s="58">
        <f t="shared" ref="JE103" si="1411">IS103+IZ103</f>
        <v>0</v>
      </c>
      <c r="JF103" s="58"/>
      <c r="JG103" s="54"/>
      <c r="JH103" s="55">
        <f t="shared" ref="JH103" si="1412">IV103+JC103</f>
        <v>0</v>
      </c>
      <c r="JI103" s="33">
        <f>U103+AP103+BK103+CF103+DA103+DV103+EQ103+FL103+GG103+HB103+HW103+IR103</f>
        <v>7</v>
      </c>
      <c r="JJ103" s="33">
        <f>V103+AQ103+BL103+CG103+DB103+DW103+ER103+FM103+GH103+HC103+HX103+IS103</f>
        <v>0</v>
      </c>
      <c r="JK103" s="33"/>
      <c r="JL103" s="34">
        <f>Y103+AT103+BO103+CJ103+DE103+DZ103+EU103+FP103+GK103+HF103+IA103+IV103</f>
        <v>996647.96000000008</v>
      </c>
      <c r="JM103" s="33">
        <f t="shared" ref="JM103" si="1413">AB103+AW103+BR103+CM103+DH103+EC103+EX103+FS103+GN103+HI103+ID103+IY103</f>
        <v>8</v>
      </c>
      <c r="JN103" s="33">
        <f t="shared" ref="JN103" si="1414">AC103+AX103+BS103+CN103+DI103+ED103+EY103+FT103+GO103+HJ103+IE103+IZ103</f>
        <v>0</v>
      </c>
      <c r="JO103" s="33"/>
      <c r="JP103" s="34">
        <f t="shared" ref="JP103" si="1415">AF103+BA103+BV103+CQ103+DL103+EG103+FB103+FW103+GR103+HM103+IH103+JC103</f>
        <v>1139026.24</v>
      </c>
      <c r="JQ103" s="58">
        <f t="shared" ref="JQ103" si="1416">JI103+JM103</f>
        <v>15</v>
      </c>
      <c r="JR103" s="58">
        <f t="shared" ref="JR103" si="1417">JJ103+JN103</f>
        <v>0</v>
      </c>
      <c r="JS103" s="54"/>
      <c r="JT103" s="55">
        <f t="shared" ref="JT103" si="1418">JL103+JP103</f>
        <v>2135674.2000000002</v>
      </c>
      <c r="JV103" s="73">
        <f t="shared" ref="JV103:JV122" si="1419">JI103-I103</f>
        <v>0</v>
      </c>
      <c r="JW103" s="73">
        <f t="shared" ref="JW103:JW122" si="1420">JJ103-J103</f>
        <v>0</v>
      </c>
      <c r="JX103" s="73">
        <f t="shared" ref="JX103:JX122" si="1421">JK103-K103</f>
        <v>0</v>
      </c>
      <c r="JY103" s="80">
        <f t="shared" ref="JY103:JY122" si="1422">JL103-L103</f>
        <v>0</v>
      </c>
      <c r="JZ103" s="73">
        <f t="shared" ref="JZ103:JZ122" si="1423">JM103-M103</f>
        <v>0</v>
      </c>
      <c r="KA103" s="73">
        <f t="shared" ref="KA103:KA122" si="1424">JN103-N103</f>
        <v>0</v>
      </c>
      <c r="KB103" s="73">
        <f t="shared" ref="KB103:KB122" si="1425">JO103-O103</f>
        <v>0</v>
      </c>
      <c r="KC103" s="73">
        <f t="shared" ref="KC103:KC122" si="1426">JP103-P103</f>
        <v>0</v>
      </c>
      <c r="KD103" s="73">
        <f t="shared" ref="KD103:KD122" si="1427">JQ103-Q103</f>
        <v>0</v>
      </c>
      <c r="KE103" s="73">
        <f t="shared" ref="KE103:KE122" si="1428">JR103-R103</f>
        <v>0</v>
      </c>
      <c r="KF103" s="73">
        <f t="shared" ref="KF103:KF122" si="1429">JS103-S103</f>
        <v>0</v>
      </c>
      <c r="KG103" s="73">
        <f t="shared" ref="KG103:KG122" si="1430">JT103-T103</f>
        <v>0</v>
      </c>
    </row>
    <row r="104" spans="1:293" s="22" customFormat="1" ht="20.25" hidden="1" customHeight="1">
      <c r="A104" s="25">
        <v>110060</v>
      </c>
      <c r="B104" s="25" t="s">
        <v>50</v>
      </c>
      <c r="C104" s="25"/>
      <c r="D104" s="25"/>
      <c r="E104" s="37" t="s">
        <v>195</v>
      </c>
      <c r="F104" s="47"/>
      <c r="G104" s="53"/>
      <c r="H104" s="37"/>
      <c r="I104" s="89">
        <f>I105</f>
        <v>25</v>
      </c>
      <c r="J104" s="89">
        <f>J105</f>
        <v>0</v>
      </c>
      <c r="K104" s="90"/>
      <c r="L104" s="91">
        <f>L105</f>
        <v>3430196.25</v>
      </c>
      <c r="M104" s="89">
        <f>M105</f>
        <v>9</v>
      </c>
      <c r="N104" s="36">
        <f>N105</f>
        <v>0</v>
      </c>
      <c r="O104" s="25"/>
      <c r="P104" s="37">
        <f>P105</f>
        <v>1234870.6499999999</v>
      </c>
      <c r="Q104" s="36">
        <f>Q105</f>
        <v>34</v>
      </c>
      <c r="R104" s="36">
        <f>R105</f>
        <v>0</v>
      </c>
      <c r="S104" s="25"/>
      <c r="T104" s="37">
        <f>T105</f>
        <v>4665066.9000000004</v>
      </c>
      <c r="U104" s="36">
        <f>U105</f>
        <v>2</v>
      </c>
      <c r="V104" s="36">
        <f>V105</f>
        <v>0</v>
      </c>
      <c r="W104" s="36"/>
      <c r="X104" s="25"/>
      <c r="Y104" s="37">
        <f>Y105</f>
        <v>274415.7</v>
      </c>
      <c r="Z104" s="37"/>
      <c r="AA104" s="37"/>
      <c r="AB104" s="36">
        <f>AB105</f>
        <v>1</v>
      </c>
      <c r="AC104" s="36">
        <f>AC105</f>
        <v>0</v>
      </c>
      <c r="AD104" s="36"/>
      <c r="AE104" s="25"/>
      <c r="AF104" s="37">
        <f>AF105</f>
        <v>137207.85</v>
      </c>
      <c r="AG104" s="37"/>
      <c r="AH104" s="37"/>
      <c r="AI104" s="36">
        <f>AI105</f>
        <v>3</v>
      </c>
      <c r="AJ104" s="36">
        <f>AJ105</f>
        <v>0</v>
      </c>
      <c r="AK104" s="36"/>
      <c r="AL104" s="25"/>
      <c r="AM104" s="37">
        <f>AM105</f>
        <v>411623.55000000005</v>
      </c>
      <c r="AN104" s="37"/>
      <c r="AO104" s="37"/>
      <c r="AP104" s="36">
        <f>AP105</f>
        <v>3</v>
      </c>
      <c r="AQ104" s="36">
        <f>AQ105</f>
        <v>0</v>
      </c>
      <c r="AR104" s="36"/>
      <c r="AS104" s="25"/>
      <c r="AT104" s="37">
        <f>AT105</f>
        <v>411623.55</v>
      </c>
      <c r="AU104" s="37"/>
      <c r="AV104" s="37"/>
      <c r="AW104" s="36">
        <f>AW105</f>
        <v>1</v>
      </c>
      <c r="AX104" s="36">
        <f>AX105</f>
        <v>0</v>
      </c>
      <c r="AY104" s="36"/>
      <c r="AZ104" s="25"/>
      <c r="BA104" s="37">
        <f>BA105</f>
        <v>137207.85</v>
      </c>
      <c r="BB104" s="37"/>
      <c r="BC104" s="37"/>
      <c r="BD104" s="36">
        <f>BD105</f>
        <v>4</v>
      </c>
      <c r="BE104" s="36">
        <f>BE105</f>
        <v>0</v>
      </c>
      <c r="BF104" s="36"/>
      <c r="BG104" s="25"/>
      <c r="BH104" s="37">
        <f>BH105</f>
        <v>548831.4</v>
      </c>
      <c r="BI104" s="37"/>
      <c r="BJ104" s="37"/>
      <c r="BK104" s="36">
        <f>BK105</f>
        <v>2</v>
      </c>
      <c r="BL104" s="36">
        <f>BL105</f>
        <v>0</v>
      </c>
      <c r="BM104" s="36"/>
      <c r="BN104" s="25"/>
      <c r="BO104" s="37">
        <f>BO105</f>
        <v>274415.7</v>
      </c>
      <c r="BP104" s="37"/>
      <c r="BQ104" s="37"/>
      <c r="BR104" s="36">
        <f>BR105</f>
        <v>1</v>
      </c>
      <c r="BS104" s="36">
        <f>BS105</f>
        <v>0</v>
      </c>
      <c r="BT104" s="36"/>
      <c r="BU104" s="25"/>
      <c r="BV104" s="37">
        <f>BV105</f>
        <v>137207.85</v>
      </c>
      <c r="BW104" s="37"/>
      <c r="BX104" s="37"/>
      <c r="BY104" s="36">
        <f>BY105</f>
        <v>3</v>
      </c>
      <c r="BZ104" s="36">
        <f>BZ105</f>
        <v>0</v>
      </c>
      <c r="CA104" s="36"/>
      <c r="CB104" s="25"/>
      <c r="CC104" s="37">
        <f>CC105</f>
        <v>411623.55000000005</v>
      </c>
      <c r="CD104" s="37"/>
      <c r="CE104" s="37"/>
      <c r="CF104" s="36">
        <f>CF105</f>
        <v>2</v>
      </c>
      <c r="CG104" s="36">
        <f>CG105</f>
        <v>0</v>
      </c>
      <c r="CH104" s="36"/>
      <c r="CI104" s="25"/>
      <c r="CJ104" s="37">
        <f>CJ105</f>
        <v>274415.7</v>
      </c>
      <c r="CK104" s="37"/>
      <c r="CL104" s="37"/>
      <c r="CM104" s="36">
        <f>CM105</f>
        <v>1</v>
      </c>
      <c r="CN104" s="36">
        <f>CN105</f>
        <v>0</v>
      </c>
      <c r="CO104" s="36"/>
      <c r="CP104" s="25"/>
      <c r="CQ104" s="37">
        <f>CQ105</f>
        <v>137207.85</v>
      </c>
      <c r="CR104" s="37"/>
      <c r="CS104" s="37"/>
      <c r="CT104" s="36">
        <f>CT105</f>
        <v>3</v>
      </c>
      <c r="CU104" s="36">
        <f>CU105</f>
        <v>0</v>
      </c>
      <c r="CV104" s="36"/>
      <c r="CW104" s="25"/>
      <c r="CX104" s="37">
        <f>CX105</f>
        <v>411623.55000000005</v>
      </c>
      <c r="CY104" s="37"/>
      <c r="CZ104" s="37"/>
      <c r="DA104" s="36">
        <f>DA105</f>
        <v>2</v>
      </c>
      <c r="DB104" s="36">
        <f>DB105</f>
        <v>0</v>
      </c>
      <c r="DC104" s="36"/>
      <c r="DD104" s="25"/>
      <c r="DE104" s="37">
        <f>DE105</f>
        <v>274415.7</v>
      </c>
      <c r="DF104" s="37"/>
      <c r="DG104" s="37"/>
      <c r="DH104" s="36">
        <f>DH105</f>
        <v>1</v>
      </c>
      <c r="DI104" s="36">
        <f>DI105</f>
        <v>0</v>
      </c>
      <c r="DJ104" s="36"/>
      <c r="DK104" s="25"/>
      <c r="DL104" s="37">
        <f>DL105</f>
        <v>137207.85</v>
      </c>
      <c r="DM104" s="37"/>
      <c r="DN104" s="37"/>
      <c r="DO104" s="36">
        <f>DO105</f>
        <v>3</v>
      </c>
      <c r="DP104" s="36">
        <f>DP105</f>
        <v>0</v>
      </c>
      <c r="DQ104" s="36"/>
      <c r="DR104" s="25"/>
      <c r="DS104" s="37">
        <f>DS105</f>
        <v>411623.55000000005</v>
      </c>
      <c r="DT104" s="37"/>
      <c r="DU104" s="37"/>
      <c r="DV104" s="36">
        <f>DV105</f>
        <v>2</v>
      </c>
      <c r="DW104" s="36">
        <f>DW105</f>
        <v>0</v>
      </c>
      <c r="DX104" s="36"/>
      <c r="DY104" s="25"/>
      <c r="DZ104" s="37">
        <f>DZ105</f>
        <v>274415.7</v>
      </c>
      <c r="EA104" s="37"/>
      <c r="EB104" s="37"/>
      <c r="EC104" s="36">
        <f>EC105</f>
        <v>1</v>
      </c>
      <c r="ED104" s="36">
        <f>ED105</f>
        <v>0</v>
      </c>
      <c r="EE104" s="36"/>
      <c r="EF104" s="25"/>
      <c r="EG104" s="37">
        <f>EG105</f>
        <v>137207.85</v>
      </c>
      <c r="EH104" s="37"/>
      <c r="EI104" s="37"/>
      <c r="EJ104" s="36">
        <f>EJ105</f>
        <v>3</v>
      </c>
      <c r="EK104" s="36">
        <f>EK105</f>
        <v>0</v>
      </c>
      <c r="EL104" s="36"/>
      <c r="EM104" s="25"/>
      <c r="EN104" s="37">
        <f>EN105</f>
        <v>411623.55000000005</v>
      </c>
      <c r="EO104" s="37"/>
      <c r="EP104" s="37"/>
      <c r="EQ104" s="36">
        <f>EQ105</f>
        <v>2</v>
      </c>
      <c r="ER104" s="36">
        <f>ER105</f>
        <v>0</v>
      </c>
      <c r="ES104" s="36"/>
      <c r="ET104" s="25"/>
      <c r="EU104" s="37">
        <f>EU105</f>
        <v>274415.7</v>
      </c>
      <c r="EV104" s="37"/>
      <c r="EW104" s="37"/>
      <c r="EX104" s="36">
        <f>EX105</f>
        <v>1</v>
      </c>
      <c r="EY104" s="36">
        <f>EY105</f>
        <v>0</v>
      </c>
      <c r="EZ104" s="36"/>
      <c r="FA104" s="25"/>
      <c r="FB104" s="37">
        <f>FB105</f>
        <v>137207.85</v>
      </c>
      <c r="FC104" s="37"/>
      <c r="FD104" s="37"/>
      <c r="FE104" s="36">
        <f>FE105</f>
        <v>3</v>
      </c>
      <c r="FF104" s="36">
        <f>FF105</f>
        <v>0</v>
      </c>
      <c r="FG104" s="36"/>
      <c r="FH104" s="25"/>
      <c r="FI104" s="37">
        <f>FI105</f>
        <v>411623.55000000005</v>
      </c>
      <c r="FJ104" s="37"/>
      <c r="FK104" s="37"/>
      <c r="FL104" s="36">
        <f>FL105</f>
        <v>2</v>
      </c>
      <c r="FM104" s="36">
        <f>FM105</f>
        <v>0</v>
      </c>
      <c r="FN104" s="36"/>
      <c r="FO104" s="25"/>
      <c r="FP104" s="37">
        <f>FP105</f>
        <v>274415.7</v>
      </c>
      <c r="FQ104" s="37"/>
      <c r="FR104" s="37"/>
      <c r="FS104" s="36">
        <f>FS105</f>
        <v>1</v>
      </c>
      <c r="FT104" s="36">
        <f>FT105</f>
        <v>0</v>
      </c>
      <c r="FU104" s="36"/>
      <c r="FV104" s="25"/>
      <c r="FW104" s="37">
        <f>FW105</f>
        <v>137207.85</v>
      </c>
      <c r="FX104" s="37"/>
      <c r="FY104" s="37"/>
      <c r="FZ104" s="36">
        <f>FZ105</f>
        <v>3</v>
      </c>
      <c r="GA104" s="36">
        <f>GA105</f>
        <v>0</v>
      </c>
      <c r="GB104" s="36"/>
      <c r="GC104" s="25"/>
      <c r="GD104" s="37">
        <f>GD105</f>
        <v>411623.55000000005</v>
      </c>
      <c r="GE104" s="37"/>
      <c r="GF104" s="37"/>
      <c r="GG104" s="36">
        <f>GG105</f>
        <v>2</v>
      </c>
      <c r="GH104" s="36">
        <f>GH105</f>
        <v>0</v>
      </c>
      <c r="GI104" s="36"/>
      <c r="GJ104" s="25"/>
      <c r="GK104" s="37">
        <f>GK105</f>
        <v>274415.7</v>
      </c>
      <c r="GL104" s="37"/>
      <c r="GM104" s="37"/>
      <c r="GN104" s="36">
        <f>GN105</f>
        <v>1</v>
      </c>
      <c r="GO104" s="36">
        <f>GO105</f>
        <v>0</v>
      </c>
      <c r="GP104" s="36"/>
      <c r="GQ104" s="25"/>
      <c r="GR104" s="37">
        <f>GR105</f>
        <v>137207.85</v>
      </c>
      <c r="GS104" s="37"/>
      <c r="GT104" s="37"/>
      <c r="GU104" s="36">
        <f>GU105</f>
        <v>3</v>
      </c>
      <c r="GV104" s="36">
        <f>GV105</f>
        <v>0</v>
      </c>
      <c r="GW104" s="36"/>
      <c r="GX104" s="25"/>
      <c r="GY104" s="37">
        <f>GY105</f>
        <v>411623.55000000005</v>
      </c>
      <c r="GZ104" s="37"/>
      <c r="HA104" s="37"/>
      <c r="HB104" s="36">
        <f>HB105</f>
        <v>2</v>
      </c>
      <c r="HC104" s="36">
        <f>HC105</f>
        <v>0</v>
      </c>
      <c r="HD104" s="36"/>
      <c r="HE104" s="25"/>
      <c r="HF104" s="37">
        <f>HF105</f>
        <v>274415.7</v>
      </c>
      <c r="HG104" s="37"/>
      <c r="HH104" s="37"/>
      <c r="HI104" s="36">
        <f>HI105</f>
        <v>0</v>
      </c>
      <c r="HJ104" s="36">
        <f>HJ105</f>
        <v>0</v>
      </c>
      <c r="HK104" s="36"/>
      <c r="HL104" s="25"/>
      <c r="HM104" s="37">
        <f>HM105</f>
        <v>0</v>
      </c>
      <c r="HN104" s="37"/>
      <c r="HO104" s="37"/>
      <c r="HP104" s="36">
        <f>HP105</f>
        <v>2</v>
      </c>
      <c r="HQ104" s="36">
        <f>HQ105</f>
        <v>0</v>
      </c>
      <c r="HR104" s="36"/>
      <c r="HS104" s="25"/>
      <c r="HT104" s="37">
        <f>HT105</f>
        <v>274415.7</v>
      </c>
      <c r="HU104" s="37"/>
      <c r="HV104" s="37"/>
      <c r="HW104" s="36">
        <f>HW105</f>
        <v>2</v>
      </c>
      <c r="HX104" s="36">
        <f>HX105</f>
        <v>0</v>
      </c>
      <c r="HY104" s="36"/>
      <c r="HZ104" s="25"/>
      <c r="IA104" s="37">
        <f>IA105</f>
        <v>274415.7</v>
      </c>
      <c r="IB104" s="37"/>
      <c r="IC104" s="37"/>
      <c r="ID104" s="36">
        <f>ID105</f>
        <v>0</v>
      </c>
      <c r="IE104" s="36">
        <f>IE105</f>
        <v>0</v>
      </c>
      <c r="IF104" s="36"/>
      <c r="IG104" s="25"/>
      <c r="IH104" s="37">
        <f>IH105</f>
        <v>0</v>
      </c>
      <c r="II104" s="37"/>
      <c r="IJ104" s="37"/>
      <c r="IK104" s="36">
        <f>IK105</f>
        <v>2</v>
      </c>
      <c r="IL104" s="36">
        <f>IL105</f>
        <v>0</v>
      </c>
      <c r="IM104" s="36"/>
      <c r="IN104" s="25"/>
      <c r="IO104" s="37">
        <f>IO105</f>
        <v>274415.7</v>
      </c>
      <c r="IP104" s="37"/>
      <c r="IQ104" s="37"/>
      <c r="IR104" s="36">
        <f>IR105</f>
        <v>2</v>
      </c>
      <c r="IS104" s="36">
        <f>IS105</f>
        <v>0</v>
      </c>
      <c r="IT104" s="36"/>
      <c r="IU104" s="25"/>
      <c r="IV104" s="37">
        <f>IV105</f>
        <v>274415.7</v>
      </c>
      <c r="IW104" s="37"/>
      <c r="IX104" s="37"/>
      <c r="IY104" s="36">
        <f>IY105</f>
        <v>0</v>
      </c>
      <c r="IZ104" s="36">
        <f>IZ105</f>
        <v>0</v>
      </c>
      <c r="JA104" s="36"/>
      <c r="JB104" s="25"/>
      <c r="JC104" s="37">
        <f>JC105</f>
        <v>0</v>
      </c>
      <c r="JD104" s="36">
        <f>JD105</f>
        <v>2</v>
      </c>
      <c r="JE104" s="36">
        <f>JE105</f>
        <v>0</v>
      </c>
      <c r="JF104" s="36"/>
      <c r="JG104" s="25"/>
      <c r="JH104" s="37">
        <f>JH105</f>
        <v>274415.7</v>
      </c>
      <c r="JI104" s="36">
        <f>JI105</f>
        <v>25</v>
      </c>
      <c r="JJ104" s="36">
        <f>JJ105</f>
        <v>0</v>
      </c>
      <c r="JK104" s="25"/>
      <c r="JL104" s="37">
        <f>JL105</f>
        <v>3430196.2500000005</v>
      </c>
      <c r="JM104" s="36">
        <f>JM105</f>
        <v>9</v>
      </c>
      <c r="JN104" s="36">
        <f>JN105</f>
        <v>0</v>
      </c>
      <c r="JO104" s="25"/>
      <c r="JP104" s="37">
        <f>JP105</f>
        <v>1234870.6500000001</v>
      </c>
      <c r="JQ104" s="36">
        <f>JQ105</f>
        <v>34</v>
      </c>
      <c r="JR104" s="36">
        <f>JR105</f>
        <v>0</v>
      </c>
      <c r="JS104" s="25"/>
      <c r="JT104" s="37">
        <f>JT105</f>
        <v>4665066.9000000004</v>
      </c>
      <c r="JV104" s="73">
        <f t="shared" si="1419"/>
        <v>0</v>
      </c>
      <c r="JW104" s="73">
        <f t="shared" si="1420"/>
        <v>0</v>
      </c>
      <c r="JX104" s="73">
        <f t="shared" si="1421"/>
        <v>0</v>
      </c>
      <c r="JY104" s="80">
        <f t="shared" si="1422"/>
        <v>0</v>
      </c>
      <c r="JZ104" s="73">
        <f t="shared" si="1423"/>
        <v>0</v>
      </c>
      <c r="KA104" s="73">
        <f t="shared" si="1424"/>
        <v>0</v>
      </c>
      <c r="KB104" s="73">
        <f t="shared" si="1425"/>
        <v>0</v>
      </c>
      <c r="KC104" s="73">
        <f t="shared" si="1426"/>
        <v>0</v>
      </c>
      <c r="KD104" s="73">
        <f t="shared" si="1427"/>
        <v>0</v>
      </c>
      <c r="KE104" s="73">
        <f t="shared" si="1428"/>
        <v>0</v>
      </c>
      <c r="KF104" s="73">
        <f t="shared" si="1429"/>
        <v>0</v>
      </c>
      <c r="KG104" s="73">
        <f t="shared" si="1430"/>
        <v>0</v>
      </c>
    </row>
    <row r="105" spans="1:293" ht="20.25" hidden="1" customHeight="1">
      <c r="A105" s="54">
        <v>110060</v>
      </c>
      <c r="B105" s="54" t="s">
        <v>50</v>
      </c>
      <c r="C105" s="54">
        <v>5</v>
      </c>
      <c r="D105" s="54" t="s">
        <v>194</v>
      </c>
      <c r="E105" s="55" t="s">
        <v>195</v>
      </c>
      <c r="F105" s="56" t="s">
        <v>196</v>
      </c>
      <c r="G105" s="57" t="s">
        <v>197</v>
      </c>
      <c r="H105" s="55">
        <v>137207.85</v>
      </c>
      <c r="I105" s="92">
        <v>25</v>
      </c>
      <c r="J105" s="92"/>
      <c r="K105" s="93"/>
      <c r="L105" s="94">
        <f t="shared" ref="L105" si="1431">ROUND(H105*I105,2)</f>
        <v>3430196.25</v>
      </c>
      <c r="M105" s="92">
        <v>9</v>
      </c>
      <c r="N105" s="58"/>
      <c r="O105" s="54"/>
      <c r="P105" s="55">
        <f>ROUND(H105*M105,2)</f>
        <v>1234870.6499999999</v>
      </c>
      <c r="Q105" s="58">
        <f>I105+M105</f>
        <v>34</v>
      </c>
      <c r="R105" s="58">
        <f>J105+N105</f>
        <v>0</v>
      </c>
      <c r="S105" s="54"/>
      <c r="T105" s="55">
        <f>L105+P105</f>
        <v>4665066.9000000004</v>
      </c>
      <c r="U105" s="33">
        <f>ROUND($I$105/12,0)</f>
        <v>2</v>
      </c>
      <c r="V105" s="33">
        <f>ROUND(U105*($J$105/$I$105),0)</f>
        <v>0</v>
      </c>
      <c r="W105" s="33"/>
      <c r="X105" s="24"/>
      <c r="Y105" s="34">
        <f>ROUND(U105*$H$105,2)</f>
        <v>274415.7</v>
      </c>
      <c r="Z105" s="34"/>
      <c r="AA105" s="34"/>
      <c r="AB105" s="33">
        <f>ROUND($M$105/12,0)</f>
        <v>1</v>
      </c>
      <c r="AC105" s="33">
        <f>ROUND(AB105*($N$105/$M$105),0)</f>
        <v>0</v>
      </c>
      <c r="AD105" s="33"/>
      <c r="AE105" s="24"/>
      <c r="AF105" s="34">
        <f>ROUND(AB105*$H$105,2)</f>
        <v>137207.85</v>
      </c>
      <c r="AG105" s="55"/>
      <c r="AH105" s="55"/>
      <c r="AI105" s="58">
        <f>U105+AB105</f>
        <v>3</v>
      </c>
      <c r="AJ105" s="58">
        <f>V105+AC105</f>
        <v>0</v>
      </c>
      <c r="AK105" s="58"/>
      <c r="AL105" s="54"/>
      <c r="AM105" s="55">
        <f>Y105+AF105</f>
        <v>411623.55000000005</v>
      </c>
      <c r="AN105" s="55"/>
      <c r="AO105" s="55"/>
      <c r="AP105" s="33">
        <f>ROUND($I$105/12,0)+1</f>
        <v>3</v>
      </c>
      <c r="AQ105" s="33">
        <f>ROUND(AP105*($J$105/$I$105),0)</f>
        <v>0</v>
      </c>
      <c r="AR105" s="33"/>
      <c r="AS105" s="24"/>
      <c r="AT105" s="34">
        <f>ROUND(AP105*$H$105,2)</f>
        <v>411623.55</v>
      </c>
      <c r="AU105" s="34"/>
      <c r="AV105" s="34"/>
      <c r="AW105" s="33">
        <f>ROUND($M$105/12,0)</f>
        <v>1</v>
      </c>
      <c r="AX105" s="33">
        <f>ROUND(AW105*($N$105/$M$105),0)</f>
        <v>0</v>
      </c>
      <c r="AY105" s="33"/>
      <c r="AZ105" s="24"/>
      <c r="BA105" s="34">
        <f>ROUND(AW105*$H$105,2)</f>
        <v>137207.85</v>
      </c>
      <c r="BB105" s="55"/>
      <c r="BC105" s="55"/>
      <c r="BD105" s="58">
        <f t="shared" ref="BD105" si="1432">AP105+AW105</f>
        <v>4</v>
      </c>
      <c r="BE105" s="58">
        <f t="shared" ref="BE105" si="1433">AQ105+AX105</f>
        <v>0</v>
      </c>
      <c r="BF105" s="58"/>
      <c r="BG105" s="54"/>
      <c r="BH105" s="55">
        <f t="shared" ref="BH105" si="1434">AT105+BA105</f>
        <v>548831.4</v>
      </c>
      <c r="BI105" s="55"/>
      <c r="BJ105" s="55"/>
      <c r="BK105" s="33">
        <f>ROUND($I$105/12,0)</f>
        <v>2</v>
      </c>
      <c r="BL105" s="33">
        <f>ROUND(BK105*($J$105/$I$105),0)</f>
        <v>0</v>
      </c>
      <c r="BM105" s="33"/>
      <c r="BN105" s="24"/>
      <c r="BO105" s="34">
        <f>ROUND(BK105*$H$105,2)</f>
        <v>274415.7</v>
      </c>
      <c r="BP105" s="34"/>
      <c r="BQ105" s="34"/>
      <c r="BR105" s="33">
        <f>ROUND($M$105/12,0)</f>
        <v>1</v>
      </c>
      <c r="BS105" s="33">
        <f>ROUND(BR105*($N$105/$M$105),0)</f>
        <v>0</v>
      </c>
      <c r="BT105" s="33"/>
      <c r="BU105" s="24"/>
      <c r="BV105" s="34">
        <f>ROUND(BR105*$H$105,2)</f>
        <v>137207.85</v>
      </c>
      <c r="BW105" s="55"/>
      <c r="BX105" s="55"/>
      <c r="BY105" s="58">
        <f t="shared" ref="BY105" si="1435">BK105+BR105</f>
        <v>3</v>
      </c>
      <c r="BZ105" s="58">
        <f t="shared" ref="BZ105" si="1436">BL105+BS105</f>
        <v>0</v>
      </c>
      <c r="CA105" s="58"/>
      <c r="CB105" s="54"/>
      <c r="CC105" s="55">
        <f t="shared" ref="CC105" si="1437">BO105+BV105</f>
        <v>411623.55000000005</v>
      </c>
      <c r="CD105" s="55"/>
      <c r="CE105" s="55"/>
      <c r="CF105" s="33">
        <f>ROUND($I$105/12,0)</f>
        <v>2</v>
      </c>
      <c r="CG105" s="33">
        <f>ROUND(CF105*($J$105/$I$105),0)</f>
        <v>0</v>
      </c>
      <c r="CH105" s="33"/>
      <c r="CI105" s="24"/>
      <c r="CJ105" s="34">
        <f>ROUND(CF105*$H$105,2)</f>
        <v>274415.7</v>
      </c>
      <c r="CK105" s="34"/>
      <c r="CL105" s="34"/>
      <c r="CM105" s="33">
        <f>ROUND($M$105/12,0)</f>
        <v>1</v>
      </c>
      <c r="CN105" s="33">
        <f>ROUND(CM105*($N$105/$M$105),0)</f>
        <v>0</v>
      </c>
      <c r="CO105" s="33"/>
      <c r="CP105" s="24"/>
      <c r="CQ105" s="34">
        <f>ROUND(CM105*$H$105,2)</f>
        <v>137207.85</v>
      </c>
      <c r="CR105" s="55"/>
      <c r="CS105" s="55"/>
      <c r="CT105" s="58">
        <f t="shared" ref="CT105" si="1438">CF105+CM105</f>
        <v>3</v>
      </c>
      <c r="CU105" s="58">
        <f t="shared" ref="CU105" si="1439">CG105+CN105</f>
        <v>0</v>
      </c>
      <c r="CV105" s="58"/>
      <c r="CW105" s="54"/>
      <c r="CX105" s="55">
        <f t="shared" ref="CX105" si="1440">CJ105+CQ105</f>
        <v>411623.55000000005</v>
      </c>
      <c r="CY105" s="55"/>
      <c r="CZ105" s="55"/>
      <c r="DA105" s="33">
        <f>ROUND($I$105/12,0)</f>
        <v>2</v>
      </c>
      <c r="DB105" s="33">
        <f>ROUND(DA105*($J$105/$I$105),0)</f>
        <v>0</v>
      </c>
      <c r="DC105" s="33"/>
      <c r="DD105" s="24"/>
      <c r="DE105" s="34">
        <f>ROUND(DA105*$H$105,2)</f>
        <v>274415.7</v>
      </c>
      <c r="DF105" s="34"/>
      <c r="DG105" s="34"/>
      <c r="DH105" s="33">
        <f>ROUND($M$105/12,0)</f>
        <v>1</v>
      </c>
      <c r="DI105" s="33">
        <f>ROUND(DH105*($N$105/$M$105),0)</f>
        <v>0</v>
      </c>
      <c r="DJ105" s="33"/>
      <c r="DK105" s="24"/>
      <c r="DL105" s="34">
        <f>ROUND(DH105*$H$105,2)</f>
        <v>137207.85</v>
      </c>
      <c r="DM105" s="55"/>
      <c r="DN105" s="55"/>
      <c r="DO105" s="58">
        <f t="shared" ref="DO105" si="1441">DA105+DH105</f>
        <v>3</v>
      </c>
      <c r="DP105" s="58">
        <f t="shared" ref="DP105" si="1442">DB105+DI105</f>
        <v>0</v>
      </c>
      <c r="DQ105" s="58"/>
      <c r="DR105" s="54"/>
      <c r="DS105" s="55">
        <f t="shared" ref="DS105" si="1443">DE105+DL105</f>
        <v>411623.55000000005</v>
      </c>
      <c r="DT105" s="55"/>
      <c r="DU105" s="55"/>
      <c r="DV105" s="33">
        <f>ROUND($I$105/12,0)</f>
        <v>2</v>
      </c>
      <c r="DW105" s="33">
        <f>ROUND(DV105*($J$105/$I$105),0)</f>
        <v>0</v>
      </c>
      <c r="DX105" s="33"/>
      <c r="DY105" s="24"/>
      <c r="DZ105" s="34">
        <f>ROUND(DV105*$H$105,2)</f>
        <v>274415.7</v>
      </c>
      <c r="EA105" s="34"/>
      <c r="EB105" s="34"/>
      <c r="EC105" s="33">
        <f>ROUND($M$105/12,0)</f>
        <v>1</v>
      </c>
      <c r="ED105" s="33">
        <f>ROUND(EC105*($N$105/$M$105),0)</f>
        <v>0</v>
      </c>
      <c r="EE105" s="33"/>
      <c r="EF105" s="24"/>
      <c r="EG105" s="34">
        <f>ROUND(EC105*$H$105,2)</f>
        <v>137207.85</v>
      </c>
      <c r="EH105" s="55"/>
      <c r="EI105" s="55"/>
      <c r="EJ105" s="58">
        <f t="shared" ref="EJ105" si="1444">DV105+EC105</f>
        <v>3</v>
      </c>
      <c r="EK105" s="58">
        <f t="shared" ref="EK105" si="1445">DW105+ED105</f>
        <v>0</v>
      </c>
      <c r="EL105" s="58"/>
      <c r="EM105" s="54"/>
      <c r="EN105" s="55">
        <f t="shared" ref="EN105" si="1446">DZ105+EG105</f>
        <v>411623.55000000005</v>
      </c>
      <c r="EO105" s="55"/>
      <c r="EP105" s="55"/>
      <c r="EQ105" s="33">
        <f>ROUND($I$105/12,0)</f>
        <v>2</v>
      </c>
      <c r="ER105" s="33">
        <f>ROUND(EQ105*($J$105/$I$105),0)</f>
        <v>0</v>
      </c>
      <c r="ES105" s="33"/>
      <c r="ET105" s="24"/>
      <c r="EU105" s="34">
        <f>ROUND(EQ105*$H$105,2)</f>
        <v>274415.7</v>
      </c>
      <c r="EV105" s="34"/>
      <c r="EW105" s="34"/>
      <c r="EX105" s="33">
        <f>ROUND($M$105/12,0)</f>
        <v>1</v>
      </c>
      <c r="EY105" s="33">
        <f>ROUND(EX105*($N$105/$M$105),0)</f>
        <v>0</v>
      </c>
      <c r="EZ105" s="33"/>
      <c r="FA105" s="24"/>
      <c r="FB105" s="34">
        <f>ROUND(EX105*$H$105,2)</f>
        <v>137207.85</v>
      </c>
      <c r="FC105" s="55"/>
      <c r="FD105" s="55"/>
      <c r="FE105" s="58">
        <f t="shared" ref="FE105" si="1447">EQ105+EX105</f>
        <v>3</v>
      </c>
      <c r="FF105" s="58">
        <f t="shared" ref="FF105" si="1448">ER105+EY105</f>
        <v>0</v>
      </c>
      <c r="FG105" s="58"/>
      <c r="FH105" s="54"/>
      <c r="FI105" s="55">
        <f t="shared" ref="FI105" si="1449">EU105+FB105</f>
        <v>411623.55000000005</v>
      </c>
      <c r="FJ105" s="55"/>
      <c r="FK105" s="55"/>
      <c r="FL105" s="33">
        <f>ROUND($I$105/12,0)</f>
        <v>2</v>
      </c>
      <c r="FM105" s="33">
        <f>ROUND(FL105*($J$105/$I$105),0)</f>
        <v>0</v>
      </c>
      <c r="FN105" s="33"/>
      <c r="FO105" s="24"/>
      <c r="FP105" s="34">
        <f>ROUND(FL105*$H$105,2)</f>
        <v>274415.7</v>
      </c>
      <c r="FQ105" s="34"/>
      <c r="FR105" s="34"/>
      <c r="FS105" s="33">
        <f>ROUND($M$105/12,0)</f>
        <v>1</v>
      </c>
      <c r="FT105" s="33">
        <f>ROUND(FS105*($N$105/$M$105),0)</f>
        <v>0</v>
      </c>
      <c r="FU105" s="33"/>
      <c r="FV105" s="24"/>
      <c r="FW105" s="34">
        <f>ROUND(FS105*$H$105,2)</f>
        <v>137207.85</v>
      </c>
      <c r="FX105" s="55"/>
      <c r="FY105" s="55"/>
      <c r="FZ105" s="58">
        <f t="shared" ref="FZ105" si="1450">FL105+FS105</f>
        <v>3</v>
      </c>
      <c r="GA105" s="58">
        <f t="shared" ref="GA105" si="1451">FM105+FT105</f>
        <v>0</v>
      </c>
      <c r="GB105" s="58"/>
      <c r="GC105" s="54"/>
      <c r="GD105" s="55">
        <f t="shared" ref="GD105" si="1452">FP105+FW105</f>
        <v>411623.55000000005</v>
      </c>
      <c r="GE105" s="55"/>
      <c r="GF105" s="55"/>
      <c r="GG105" s="33">
        <f>ROUND($I$105/12,0)</f>
        <v>2</v>
      </c>
      <c r="GH105" s="33">
        <f>ROUND(GG105*($J$105/$I$105),0)</f>
        <v>0</v>
      </c>
      <c r="GI105" s="33"/>
      <c r="GJ105" s="24"/>
      <c r="GK105" s="34">
        <f>ROUND(GG105*$H$105,2)</f>
        <v>274415.7</v>
      </c>
      <c r="GL105" s="34"/>
      <c r="GM105" s="34"/>
      <c r="GN105" s="33">
        <f>ROUND($M$105/12,0)</f>
        <v>1</v>
      </c>
      <c r="GO105" s="33">
        <f>ROUND(GN105*($N$105/$M$105),0)</f>
        <v>0</v>
      </c>
      <c r="GP105" s="33"/>
      <c r="GQ105" s="24"/>
      <c r="GR105" s="34">
        <f>ROUND(GN105*$H$105,2)</f>
        <v>137207.85</v>
      </c>
      <c r="GS105" s="55"/>
      <c r="GT105" s="55"/>
      <c r="GU105" s="58">
        <f t="shared" ref="GU105" si="1453">GG105+GN105</f>
        <v>3</v>
      </c>
      <c r="GV105" s="58">
        <f t="shared" ref="GV105" si="1454">GH105+GO105</f>
        <v>0</v>
      </c>
      <c r="GW105" s="58"/>
      <c r="GX105" s="54"/>
      <c r="GY105" s="55">
        <f t="shared" ref="GY105" si="1455">GK105+GR105</f>
        <v>411623.55000000005</v>
      </c>
      <c r="GZ105" s="55"/>
      <c r="HA105" s="55"/>
      <c r="HB105" s="33">
        <f>ROUND($I$105/12,0)</f>
        <v>2</v>
      </c>
      <c r="HC105" s="33">
        <f>ROUND(HB105*($J$105/$I$105),0)</f>
        <v>0</v>
      </c>
      <c r="HD105" s="33"/>
      <c r="HE105" s="24"/>
      <c r="HF105" s="34">
        <f>ROUND(HB105*$H$105,2)</f>
        <v>274415.7</v>
      </c>
      <c r="HG105" s="34"/>
      <c r="HH105" s="34"/>
      <c r="HI105" s="33"/>
      <c r="HJ105" s="33">
        <f>ROUND(HI105*($N$105/$M$105),0)</f>
        <v>0</v>
      </c>
      <c r="HK105" s="33"/>
      <c r="HL105" s="24"/>
      <c r="HM105" s="34">
        <f>ROUND(HI105*$H$105,2)</f>
        <v>0</v>
      </c>
      <c r="HN105" s="55"/>
      <c r="HO105" s="55"/>
      <c r="HP105" s="58">
        <f t="shared" ref="HP105" si="1456">HB105+HI105</f>
        <v>2</v>
      </c>
      <c r="HQ105" s="58">
        <f t="shared" ref="HQ105" si="1457">HC105+HJ105</f>
        <v>0</v>
      </c>
      <c r="HR105" s="58"/>
      <c r="HS105" s="54"/>
      <c r="HT105" s="55">
        <f t="shared" ref="HT105" si="1458">HF105+HM105</f>
        <v>274415.7</v>
      </c>
      <c r="HU105" s="55"/>
      <c r="HV105" s="55"/>
      <c r="HW105" s="33">
        <f>ROUND($I$105/12,0)</f>
        <v>2</v>
      </c>
      <c r="HX105" s="33">
        <f>ROUND(HW105*($J$105/$I$105),0)</f>
        <v>0</v>
      </c>
      <c r="HY105" s="33"/>
      <c r="HZ105" s="24"/>
      <c r="IA105" s="34">
        <f>ROUND(HW105*$H$105,2)</f>
        <v>274415.7</v>
      </c>
      <c r="IB105" s="34"/>
      <c r="IC105" s="34"/>
      <c r="ID105" s="33"/>
      <c r="IE105" s="33">
        <f>ROUND(ID105*($N$105/$M$105),0)</f>
        <v>0</v>
      </c>
      <c r="IF105" s="33"/>
      <c r="IG105" s="24"/>
      <c r="IH105" s="34">
        <f>ROUND(ID105*$H$105,2)</f>
        <v>0</v>
      </c>
      <c r="II105" s="55"/>
      <c r="IJ105" s="55"/>
      <c r="IK105" s="58">
        <f t="shared" ref="IK105" si="1459">HW105+ID105</f>
        <v>2</v>
      </c>
      <c r="IL105" s="58">
        <f t="shared" ref="IL105" si="1460">HX105+IE105</f>
        <v>0</v>
      </c>
      <c r="IM105" s="58"/>
      <c r="IN105" s="54"/>
      <c r="IO105" s="55">
        <f t="shared" ref="IO105" si="1461">IA105+IH105</f>
        <v>274415.7</v>
      </c>
      <c r="IP105" s="55"/>
      <c r="IQ105" s="55"/>
      <c r="IR105" s="33">
        <f>ROUND($I$105/12,0)</f>
        <v>2</v>
      </c>
      <c r="IS105" s="33">
        <f>ROUND(IR105*($J$105/$I$105),0)</f>
        <v>0</v>
      </c>
      <c r="IT105" s="33"/>
      <c r="IU105" s="24"/>
      <c r="IV105" s="34">
        <f>ROUND(IR105*$H$105,2)</f>
        <v>274415.7</v>
      </c>
      <c r="IW105" s="34"/>
      <c r="IX105" s="34"/>
      <c r="IY105" s="33"/>
      <c r="IZ105" s="33">
        <f>ROUND(IY105*($N$105/$M$105),0)</f>
        <v>0</v>
      </c>
      <c r="JA105" s="33"/>
      <c r="JB105" s="24"/>
      <c r="JC105" s="34">
        <f>ROUND(IY105*$H$105,2)</f>
        <v>0</v>
      </c>
      <c r="JD105" s="58">
        <f t="shared" ref="JD105" si="1462">IR105+IY105</f>
        <v>2</v>
      </c>
      <c r="JE105" s="58">
        <f t="shared" ref="JE105" si="1463">IS105+IZ105</f>
        <v>0</v>
      </c>
      <c r="JF105" s="58"/>
      <c r="JG105" s="54"/>
      <c r="JH105" s="55">
        <f t="shared" ref="JH105" si="1464">IV105+JC105</f>
        <v>274415.7</v>
      </c>
      <c r="JI105" s="33">
        <f>U105+AP105+BK105+CF105+DA105+DV105+EQ105+FL105+GG105+HB105+HW105+IR105</f>
        <v>25</v>
      </c>
      <c r="JJ105" s="33">
        <f>V105+AQ105+BL105+CG105+DB105+DW105+ER105+FM105+GH105+HC105+HX105+IS105</f>
        <v>0</v>
      </c>
      <c r="JK105" s="33"/>
      <c r="JL105" s="34">
        <f>Y105+AT105+BO105+CJ105+DE105+DZ105+EU105+FP105+GK105+HF105+IA105+IV105</f>
        <v>3430196.2500000005</v>
      </c>
      <c r="JM105" s="33">
        <f t="shared" ref="JM105" si="1465">AB105+AW105+BR105+CM105+DH105+EC105+EX105+FS105+GN105+HI105+ID105+IY105</f>
        <v>9</v>
      </c>
      <c r="JN105" s="33">
        <f t="shared" ref="JN105" si="1466">AC105+AX105+BS105+CN105+DI105+ED105+EY105+FT105+GO105+HJ105+IE105+IZ105</f>
        <v>0</v>
      </c>
      <c r="JO105" s="33"/>
      <c r="JP105" s="34">
        <f t="shared" ref="JP105" si="1467">AF105+BA105+BV105+CQ105+DL105+EG105+FB105+FW105+GR105+HM105+IH105+JC105</f>
        <v>1234870.6500000001</v>
      </c>
      <c r="JQ105" s="58">
        <f t="shared" ref="JQ105" si="1468">JI105+JM105</f>
        <v>34</v>
      </c>
      <c r="JR105" s="58">
        <f t="shared" ref="JR105" si="1469">JJ105+JN105</f>
        <v>0</v>
      </c>
      <c r="JS105" s="54"/>
      <c r="JT105" s="55">
        <f t="shared" ref="JT105" si="1470">JL105+JP105</f>
        <v>4665066.9000000004</v>
      </c>
      <c r="JV105" s="73">
        <f t="shared" si="1419"/>
        <v>0</v>
      </c>
      <c r="JW105" s="73">
        <f t="shared" si="1420"/>
        <v>0</v>
      </c>
      <c r="JX105" s="73">
        <f t="shared" si="1421"/>
        <v>0</v>
      </c>
      <c r="JY105" s="80">
        <f t="shared" si="1422"/>
        <v>0</v>
      </c>
      <c r="JZ105" s="73">
        <f t="shared" si="1423"/>
        <v>0</v>
      </c>
      <c r="KA105" s="73">
        <f t="shared" si="1424"/>
        <v>0</v>
      </c>
      <c r="KB105" s="73">
        <f t="shared" si="1425"/>
        <v>0</v>
      </c>
      <c r="KC105" s="73">
        <f t="shared" si="1426"/>
        <v>0</v>
      </c>
      <c r="KD105" s="73">
        <f t="shared" si="1427"/>
        <v>0</v>
      </c>
      <c r="KE105" s="73">
        <f t="shared" si="1428"/>
        <v>0</v>
      </c>
      <c r="KF105" s="73">
        <f t="shared" si="1429"/>
        <v>0</v>
      </c>
      <c r="KG105" s="73">
        <f t="shared" si="1430"/>
        <v>0</v>
      </c>
    </row>
    <row r="106" spans="1:293" s="28" customFormat="1" ht="20.25" customHeight="1">
      <c r="A106" s="29">
        <v>110064</v>
      </c>
      <c r="B106" s="29" t="s">
        <v>47</v>
      </c>
      <c r="C106" s="29"/>
      <c r="D106" s="29"/>
      <c r="E106" s="29"/>
      <c r="F106" s="42"/>
      <c r="G106" s="42"/>
      <c r="H106" s="38"/>
      <c r="I106" s="39">
        <f>I107+I110+I112</f>
        <v>40</v>
      </c>
      <c r="J106" s="39">
        <f>J107+J110+J112</f>
        <v>0</v>
      </c>
      <c r="K106" s="29"/>
      <c r="L106" s="38">
        <f>L107+L110+L112</f>
        <v>6684568.7699999996</v>
      </c>
      <c r="M106" s="39">
        <f>M107+M110+M112</f>
        <v>85</v>
      </c>
      <c r="N106" s="39">
        <f>N107+N110+N112</f>
        <v>0</v>
      </c>
      <c r="O106" s="29"/>
      <c r="P106" s="38">
        <f>P107+P110+P112</f>
        <v>14050553.880000001</v>
      </c>
      <c r="Q106" s="39">
        <f>Q107+Q110+Q112</f>
        <v>125</v>
      </c>
      <c r="R106" s="39">
        <f>R107+R110+R112</f>
        <v>0</v>
      </c>
      <c r="S106" s="29"/>
      <c r="T106" s="38">
        <f>T107+T110+T112</f>
        <v>20735122.650000002</v>
      </c>
      <c r="U106" s="39">
        <f>U107+U110+U112</f>
        <v>5</v>
      </c>
      <c r="V106" s="39">
        <f>V107+V110+V112</f>
        <v>0</v>
      </c>
      <c r="W106" s="39"/>
      <c r="X106" s="29"/>
      <c r="Y106" s="38">
        <f>Y107+Y110+Y112</f>
        <v>786589.54</v>
      </c>
      <c r="Z106" s="38"/>
      <c r="AA106" s="38"/>
      <c r="AB106" s="39">
        <f>AB107+AB110+AB112</f>
        <v>9</v>
      </c>
      <c r="AC106" s="39">
        <f>AC107+AC110+AC112</f>
        <v>0</v>
      </c>
      <c r="AD106" s="39"/>
      <c r="AE106" s="29"/>
      <c r="AF106" s="38">
        <f>AF107+AF110+AF112</f>
        <v>1467289.56</v>
      </c>
      <c r="AG106" s="38"/>
      <c r="AH106" s="38"/>
      <c r="AI106" s="39">
        <f>AI107+AI110+AI112</f>
        <v>14</v>
      </c>
      <c r="AJ106" s="39">
        <f>AJ107+AJ110+AJ112</f>
        <v>0</v>
      </c>
      <c r="AK106" s="39"/>
      <c r="AL106" s="29"/>
      <c r="AM106" s="38">
        <f>AM107+AM110+AM112</f>
        <v>2253879.1</v>
      </c>
      <c r="AN106" s="38"/>
      <c r="AO106" s="38"/>
      <c r="AP106" s="39">
        <f>AP107+AP110+AP112</f>
        <v>5</v>
      </c>
      <c r="AQ106" s="39">
        <f>AQ107+AQ110+AQ112</f>
        <v>0</v>
      </c>
      <c r="AR106" s="39"/>
      <c r="AS106" s="29"/>
      <c r="AT106" s="38">
        <f>AT107+AT110+AT112</f>
        <v>786589.54</v>
      </c>
      <c r="AU106" s="38"/>
      <c r="AV106" s="38"/>
      <c r="AW106" s="39">
        <f>AW107+AW110+AW112</f>
        <v>9</v>
      </c>
      <c r="AX106" s="39">
        <f>AX107+AX110+AX112</f>
        <v>0</v>
      </c>
      <c r="AY106" s="39"/>
      <c r="AZ106" s="29"/>
      <c r="BA106" s="38">
        <f>BA107+BA110+BA112</f>
        <v>1467289.56</v>
      </c>
      <c r="BB106" s="38"/>
      <c r="BC106" s="38"/>
      <c r="BD106" s="39">
        <f>BD107+BD110+BD112</f>
        <v>14</v>
      </c>
      <c r="BE106" s="39">
        <f>BE107+BE110+BE112</f>
        <v>0</v>
      </c>
      <c r="BF106" s="39"/>
      <c r="BG106" s="29"/>
      <c r="BH106" s="38">
        <f>BH107+BH110+BH112</f>
        <v>2253879.1</v>
      </c>
      <c r="BI106" s="38"/>
      <c r="BJ106" s="38"/>
      <c r="BK106" s="39">
        <f>BK107+BK110+BK112</f>
        <v>5</v>
      </c>
      <c r="BL106" s="39">
        <f>BL107+BL110+BL112</f>
        <v>0</v>
      </c>
      <c r="BM106" s="39"/>
      <c r="BN106" s="29"/>
      <c r="BO106" s="38">
        <f>BO107+BO110+BO112</f>
        <v>786589.54</v>
      </c>
      <c r="BP106" s="38"/>
      <c r="BQ106" s="38"/>
      <c r="BR106" s="39">
        <f>BR107+BR110+BR112</f>
        <v>8</v>
      </c>
      <c r="BS106" s="39">
        <f>BS107+BS110+BS112</f>
        <v>0</v>
      </c>
      <c r="BT106" s="39"/>
      <c r="BU106" s="29"/>
      <c r="BV106" s="38">
        <f>BV107+BV110+BV112</f>
        <v>1285531.83</v>
      </c>
      <c r="BW106" s="38"/>
      <c r="BX106" s="38"/>
      <c r="BY106" s="39">
        <f>BY107+BY110+BY112</f>
        <v>13</v>
      </c>
      <c r="BZ106" s="39">
        <f>BZ107+BZ110+BZ112</f>
        <v>0</v>
      </c>
      <c r="CA106" s="39"/>
      <c r="CB106" s="29"/>
      <c r="CC106" s="38">
        <f>CC107+CC110+CC112</f>
        <v>2072121.37</v>
      </c>
      <c r="CD106" s="38"/>
      <c r="CE106" s="38"/>
      <c r="CF106" s="39">
        <f>CF107+CF110+CF112</f>
        <v>4</v>
      </c>
      <c r="CG106" s="39">
        <f>CG107+CG110+CG112</f>
        <v>0</v>
      </c>
      <c r="CH106" s="39"/>
      <c r="CI106" s="29"/>
      <c r="CJ106" s="38">
        <f>CJ107+CJ110+CJ112</f>
        <v>680700.02</v>
      </c>
      <c r="CK106" s="38"/>
      <c r="CL106" s="38"/>
      <c r="CM106" s="39">
        <f>CM107+CM110+CM112</f>
        <v>8</v>
      </c>
      <c r="CN106" s="39">
        <f>CN107+CN110+CN112</f>
        <v>0</v>
      </c>
      <c r="CO106" s="39"/>
      <c r="CP106" s="29"/>
      <c r="CQ106" s="38">
        <f>CQ107+CQ110+CQ112</f>
        <v>1285531.83</v>
      </c>
      <c r="CR106" s="38"/>
      <c r="CS106" s="38"/>
      <c r="CT106" s="39">
        <f>CT107+CT110+CT112</f>
        <v>12</v>
      </c>
      <c r="CU106" s="39">
        <f>CU107+CU110+CU112</f>
        <v>0</v>
      </c>
      <c r="CV106" s="39"/>
      <c r="CW106" s="29"/>
      <c r="CX106" s="38">
        <f>CX107+CX110+CX112</f>
        <v>1966231.85</v>
      </c>
      <c r="CY106" s="38"/>
      <c r="CZ106" s="38"/>
      <c r="DA106" s="39">
        <f>DA107+DA110+DA112</f>
        <v>4</v>
      </c>
      <c r="DB106" s="39">
        <f>DB107+DB110+DB112</f>
        <v>0</v>
      </c>
      <c r="DC106" s="39"/>
      <c r="DD106" s="29"/>
      <c r="DE106" s="38">
        <f>DE107+DE110+DE112</f>
        <v>680700.02</v>
      </c>
      <c r="DF106" s="38"/>
      <c r="DG106" s="38"/>
      <c r="DH106" s="39">
        <f>DH107+DH110+DH112</f>
        <v>8</v>
      </c>
      <c r="DI106" s="39">
        <f>DI107+DI110+DI112</f>
        <v>0</v>
      </c>
      <c r="DJ106" s="39"/>
      <c r="DK106" s="29"/>
      <c r="DL106" s="38">
        <f>DL107+DL110+DL112</f>
        <v>1285531.83</v>
      </c>
      <c r="DM106" s="38"/>
      <c r="DN106" s="38"/>
      <c r="DO106" s="39">
        <f>DO107+DO110+DO112</f>
        <v>12</v>
      </c>
      <c r="DP106" s="39">
        <f>DP107+DP110+DP112</f>
        <v>0</v>
      </c>
      <c r="DQ106" s="39"/>
      <c r="DR106" s="29"/>
      <c r="DS106" s="38">
        <f>DS107+DS110+DS112</f>
        <v>1966231.85</v>
      </c>
      <c r="DT106" s="38"/>
      <c r="DU106" s="38"/>
      <c r="DV106" s="39">
        <f>DV107+DV110+DV112</f>
        <v>4</v>
      </c>
      <c r="DW106" s="39">
        <f>DW107+DW110+DW112</f>
        <v>0</v>
      </c>
      <c r="DX106" s="39"/>
      <c r="DY106" s="29"/>
      <c r="DZ106" s="38">
        <f>DZ107+DZ110+DZ112</f>
        <v>680700.02</v>
      </c>
      <c r="EA106" s="38"/>
      <c r="EB106" s="38"/>
      <c r="EC106" s="39">
        <f>EC107+EC110+EC112</f>
        <v>7</v>
      </c>
      <c r="ED106" s="39">
        <f>ED107+ED110+ED112</f>
        <v>0</v>
      </c>
      <c r="EE106" s="39"/>
      <c r="EF106" s="29"/>
      <c r="EG106" s="38">
        <f>EG107+EG110+EG112</f>
        <v>1143341.0999999999</v>
      </c>
      <c r="EH106" s="38"/>
      <c r="EI106" s="38"/>
      <c r="EJ106" s="39">
        <f>EJ107+EJ110+EJ112</f>
        <v>11</v>
      </c>
      <c r="EK106" s="39">
        <f>EK107+EK110+EK112</f>
        <v>0</v>
      </c>
      <c r="EL106" s="39"/>
      <c r="EM106" s="29"/>
      <c r="EN106" s="38">
        <f>EN107+EN110+EN112</f>
        <v>1824041.12</v>
      </c>
      <c r="EO106" s="38"/>
      <c r="EP106" s="38"/>
      <c r="EQ106" s="39">
        <f>EQ107+EQ110+EQ112</f>
        <v>3</v>
      </c>
      <c r="ER106" s="39">
        <f>ER107+ER110+ER112</f>
        <v>0</v>
      </c>
      <c r="ES106" s="39"/>
      <c r="ET106" s="29"/>
      <c r="EU106" s="38">
        <f>EU107+EU110+EU112</f>
        <v>498942.29000000004</v>
      </c>
      <c r="EV106" s="38"/>
      <c r="EW106" s="38"/>
      <c r="EX106" s="39">
        <f>EX107+EX110+EX112</f>
        <v>7</v>
      </c>
      <c r="EY106" s="39">
        <f>EY107+EY110+EY112</f>
        <v>0</v>
      </c>
      <c r="EZ106" s="39"/>
      <c r="FA106" s="29"/>
      <c r="FB106" s="38">
        <f>FB107+FB110+FB112</f>
        <v>1143341.0999999999</v>
      </c>
      <c r="FC106" s="38"/>
      <c r="FD106" s="38"/>
      <c r="FE106" s="39">
        <f>FE107+FE110+FE112</f>
        <v>10</v>
      </c>
      <c r="FF106" s="39">
        <f>FF107+FF110+FF112</f>
        <v>0</v>
      </c>
      <c r="FG106" s="39"/>
      <c r="FH106" s="29"/>
      <c r="FI106" s="38">
        <f>FI107+FI110+FI112</f>
        <v>1642283.3900000001</v>
      </c>
      <c r="FJ106" s="38"/>
      <c r="FK106" s="38"/>
      <c r="FL106" s="39">
        <f>FL107+FL110+FL112</f>
        <v>2</v>
      </c>
      <c r="FM106" s="39">
        <f>FM107+FM110+FM112</f>
        <v>0</v>
      </c>
      <c r="FN106" s="39"/>
      <c r="FO106" s="29"/>
      <c r="FP106" s="38">
        <f>FP107+FP110+FP112</f>
        <v>356751.56</v>
      </c>
      <c r="FQ106" s="38"/>
      <c r="FR106" s="38"/>
      <c r="FS106" s="39">
        <f>FS107+FS110+FS112</f>
        <v>6</v>
      </c>
      <c r="FT106" s="39">
        <f>FT107+FT110+FT112</f>
        <v>0</v>
      </c>
      <c r="FU106" s="39"/>
      <c r="FV106" s="29"/>
      <c r="FW106" s="38">
        <f>FW107+FW110+FW112</f>
        <v>1037451.58</v>
      </c>
      <c r="FX106" s="38"/>
      <c r="FY106" s="38"/>
      <c r="FZ106" s="39">
        <f>FZ107+FZ110+FZ112</f>
        <v>8</v>
      </c>
      <c r="GA106" s="39">
        <f>GA107+GA110+GA112</f>
        <v>0</v>
      </c>
      <c r="GB106" s="39"/>
      <c r="GC106" s="29"/>
      <c r="GD106" s="38">
        <f>GD107+GD110+GD112</f>
        <v>1394203.1400000001</v>
      </c>
      <c r="GE106" s="38"/>
      <c r="GF106" s="38"/>
      <c r="GG106" s="39">
        <f>GG107+GG110+GG112</f>
        <v>2</v>
      </c>
      <c r="GH106" s="39">
        <f>GH107+GH110+GH112</f>
        <v>0</v>
      </c>
      <c r="GI106" s="39"/>
      <c r="GJ106" s="29"/>
      <c r="GK106" s="38">
        <f>GK107+GK110+GK112</f>
        <v>356751.56</v>
      </c>
      <c r="GL106" s="38"/>
      <c r="GM106" s="38"/>
      <c r="GN106" s="39">
        <f>GN107+GN110+GN112</f>
        <v>6</v>
      </c>
      <c r="GO106" s="39">
        <f>GO107+GO110+GO112</f>
        <v>0</v>
      </c>
      <c r="GP106" s="39"/>
      <c r="GQ106" s="29"/>
      <c r="GR106" s="38">
        <f>GR107+GR110+GR112</f>
        <v>1037451.58</v>
      </c>
      <c r="GS106" s="38"/>
      <c r="GT106" s="38"/>
      <c r="GU106" s="39">
        <f>GU107+GU110+GU112</f>
        <v>8</v>
      </c>
      <c r="GV106" s="39">
        <f>GV107+GV110+GV112</f>
        <v>0</v>
      </c>
      <c r="GW106" s="39"/>
      <c r="GX106" s="29"/>
      <c r="GY106" s="38">
        <f>GY107+GY110+GY112</f>
        <v>1394203.1400000001</v>
      </c>
      <c r="GZ106" s="38"/>
      <c r="HA106" s="38"/>
      <c r="HB106" s="39">
        <f>HB107+HB110+HB112</f>
        <v>2</v>
      </c>
      <c r="HC106" s="39">
        <f>HC107+HC110+HC112</f>
        <v>0</v>
      </c>
      <c r="HD106" s="39"/>
      <c r="HE106" s="29"/>
      <c r="HF106" s="38">
        <f>HF107+HF110+HF112</f>
        <v>356751.56</v>
      </c>
      <c r="HG106" s="38"/>
      <c r="HH106" s="38"/>
      <c r="HI106" s="39">
        <f>HI107+HI110+HI112</f>
        <v>6</v>
      </c>
      <c r="HJ106" s="39">
        <f>HJ107+HJ110+HJ112</f>
        <v>0</v>
      </c>
      <c r="HK106" s="39"/>
      <c r="HL106" s="29"/>
      <c r="HM106" s="38">
        <f>HM107+HM110+HM112</f>
        <v>1037451.58</v>
      </c>
      <c r="HN106" s="38"/>
      <c r="HO106" s="38"/>
      <c r="HP106" s="39">
        <f>HP107+HP110+HP112</f>
        <v>8</v>
      </c>
      <c r="HQ106" s="39">
        <f>HQ107+HQ110+HQ112</f>
        <v>0</v>
      </c>
      <c r="HR106" s="39"/>
      <c r="HS106" s="29"/>
      <c r="HT106" s="38">
        <f>HT107+HT110+HT112</f>
        <v>1394203.1400000001</v>
      </c>
      <c r="HU106" s="38"/>
      <c r="HV106" s="38"/>
      <c r="HW106" s="39">
        <f>HW107+HW110+HW112</f>
        <v>2</v>
      </c>
      <c r="HX106" s="39">
        <f>HX107+HX110+HX112</f>
        <v>0</v>
      </c>
      <c r="HY106" s="39"/>
      <c r="HZ106" s="29"/>
      <c r="IA106" s="38">
        <f>IA107+IA110+IA112</f>
        <v>356751.56</v>
      </c>
      <c r="IB106" s="38"/>
      <c r="IC106" s="38"/>
      <c r="ID106" s="39">
        <f>ID107+ID110+ID112</f>
        <v>6</v>
      </c>
      <c r="IE106" s="39">
        <f>IE107+IE110+IE112</f>
        <v>0</v>
      </c>
      <c r="IF106" s="39"/>
      <c r="IG106" s="29"/>
      <c r="IH106" s="38">
        <f>IH107+IH110+IH112</f>
        <v>1037451.58</v>
      </c>
      <c r="II106" s="38"/>
      <c r="IJ106" s="38"/>
      <c r="IK106" s="39">
        <f>IK107+IK110+IK112</f>
        <v>8</v>
      </c>
      <c r="IL106" s="39">
        <f>IL107+IL110+IL112</f>
        <v>0</v>
      </c>
      <c r="IM106" s="39"/>
      <c r="IN106" s="29"/>
      <c r="IO106" s="38">
        <f>IO107+IO110+IO112</f>
        <v>1394203.1400000001</v>
      </c>
      <c r="IP106" s="38"/>
      <c r="IQ106" s="38"/>
      <c r="IR106" s="39">
        <f>IR107+IR110+IR112</f>
        <v>2</v>
      </c>
      <c r="IS106" s="39">
        <f>IS107+IS110+IS112</f>
        <v>0</v>
      </c>
      <c r="IT106" s="39"/>
      <c r="IU106" s="29"/>
      <c r="IV106" s="38">
        <f>IV107+IV110+IV112</f>
        <v>356751.56</v>
      </c>
      <c r="IW106" s="38"/>
      <c r="IX106" s="38"/>
      <c r="IY106" s="39">
        <f>IY107+IY110+IY112</f>
        <v>5</v>
      </c>
      <c r="IZ106" s="39">
        <f>IZ107+IZ110+IZ112</f>
        <v>0</v>
      </c>
      <c r="JA106" s="39"/>
      <c r="JB106" s="29"/>
      <c r="JC106" s="38">
        <f>JC107+JC110+JC112</f>
        <v>822890.75</v>
      </c>
      <c r="JD106" s="39">
        <f>JD107+JD110+JD112</f>
        <v>7</v>
      </c>
      <c r="JE106" s="39">
        <f>JE107+JE110+JE112</f>
        <v>0</v>
      </c>
      <c r="JF106" s="39"/>
      <c r="JG106" s="29"/>
      <c r="JH106" s="38">
        <f>JH107+JH110+JH112</f>
        <v>1179642.31</v>
      </c>
      <c r="JI106" s="39">
        <f>JI107+JI110+JI112</f>
        <v>40</v>
      </c>
      <c r="JJ106" s="39">
        <f>JJ107+JJ110+JJ112</f>
        <v>0</v>
      </c>
      <c r="JK106" s="29"/>
      <c r="JL106" s="38">
        <f>JL107+JL110+JL112</f>
        <v>6684568.7699999996</v>
      </c>
      <c r="JM106" s="39">
        <f>JM107+JM110+JM112</f>
        <v>85</v>
      </c>
      <c r="JN106" s="39">
        <f>JN107+JN110+JN112</f>
        <v>0</v>
      </c>
      <c r="JO106" s="29"/>
      <c r="JP106" s="38">
        <f>JP107+JP110+JP112</f>
        <v>14050553.880000005</v>
      </c>
      <c r="JQ106" s="39">
        <f>JQ107+JQ110+JQ112</f>
        <v>125</v>
      </c>
      <c r="JR106" s="39">
        <f>JR107+JR110+JR112</f>
        <v>0</v>
      </c>
      <c r="JS106" s="29"/>
      <c r="JT106" s="38">
        <f>JT107+JT110+JT112</f>
        <v>20735122.650000002</v>
      </c>
      <c r="JV106" s="73">
        <f t="shared" si="1419"/>
        <v>0</v>
      </c>
      <c r="JW106" s="73">
        <f t="shared" si="1420"/>
        <v>0</v>
      </c>
      <c r="JX106" s="73">
        <f t="shared" si="1421"/>
        <v>0</v>
      </c>
      <c r="JY106" s="80">
        <f t="shared" si="1422"/>
        <v>0</v>
      </c>
      <c r="JZ106" s="73">
        <f t="shared" si="1423"/>
        <v>0</v>
      </c>
      <c r="KA106" s="73">
        <f t="shared" si="1424"/>
        <v>0</v>
      </c>
      <c r="KB106" s="73">
        <f t="shared" si="1425"/>
        <v>0</v>
      </c>
      <c r="KC106" s="73">
        <f t="shared" si="1426"/>
        <v>0</v>
      </c>
      <c r="KD106" s="73">
        <f t="shared" si="1427"/>
        <v>0</v>
      </c>
      <c r="KE106" s="73">
        <f t="shared" si="1428"/>
        <v>0</v>
      </c>
      <c r="KF106" s="73">
        <f t="shared" si="1429"/>
        <v>0</v>
      </c>
      <c r="KG106" s="73">
        <f t="shared" si="1430"/>
        <v>0</v>
      </c>
    </row>
    <row r="107" spans="1:293" s="22" customFormat="1" ht="20.25" hidden="1" customHeight="1">
      <c r="A107" s="25">
        <v>110064</v>
      </c>
      <c r="B107" s="25" t="s">
        <v>47</v>
      </c>
      <c r="C107" s="25"/>
      <c r="D107" s="25"/>
      <c r="E107" s="37" t="s">
        <v>60</v>
      </c>
      <c r="F107" s="43"/>
      <c r="G107" s="43"/>
      <c r="H107" s="37"/>
      <c r="I107" s="89">
        <f>SUM(I108:I109)</f>
        <v>31</v>
      </c>
      <c r="J107" s="89">
        <f>SUM(J108:J109)</f>
        <v>0</v>
      </c>
      <c r="K107" s="90"/>
      <c r="L107" s="91">
        <f>SUM(L108:L109)</f>
        <v>5276353.83</v>
      </c>
      <c r="M107" s="89">
        <f>SUM(M108:M109)</f>
        <v>64</v>
      </c>
      <c r="N107" s="36">
        <f>SUM(N108:N109)</f>
        <v>0</v>
      </c>
      <c r="O107" s="25"/>
      <c r="P107" s="37">
        <f>SUM(P108:P109)</f>
        <v>10764719.02</v>
      </c>
      <c r="Q107" s="36">
        <f>SUM(Q108:Q109)</f>
        <v>95</v>
      </c>
      <c r="R107" s="36">
        <f>SUM(R108:R109)</f>
        <v>0</v>
      </c>
      <c r="S107" s="25"/>
      <c r="T107" s="37">
        <f>SUM(T108:T109)</f>
        <v>16041072.850000001</v>
      </c>
      <c r="U107" s="36">
        <f>SUM(U108:U109)</f>
        <v>3</v>
      </c>
      <c r="V107" s="36">
        <f>SUM(V108:V109)</f>
        <v>0</v>
      </c>
      <c r="W107" s="36"/>
      <c r="X107" s="25"/>
      <c r="Y107" s="37">
        <f>SUM(Y108:Y109)</f>
        <v>498942.29000000004</v>
      </c>
      <c r="Z107" s="37"/>
      <c r="AA107" s="37"/>
      <c r="AB107" s="36">
        <f>SUM(AB108:AB109)</f>
        <v>6</v>
      </c>
      <c r="AC107" s="36">
        <f>SUM(AC108:AC109)</f>
        <v>0</v>
      </c>
      <c r="AD107" s="36"/>
      <c r="AE107" s="25"/>
      <c r="AF107" s="37">
        <f>SUM(AF108:AF109)</f>
        <v>997884.58000000007</v>
      </c>
      <c r="AG107" s="37"/>
      <c r="AH107" s="37"/>
      <c r="AI107" s="36">
        <f>SUM(AI108:AI109)</f>
        <v>9</v>
      </c>
      <c r="AJ107" s="36">
        <f>SUM(AJ108:AJ109)</f>
        <v>0</v>
      </c>
      <c r="AK107" s="36"/>
      <c r="AL107" s="25"/>
      <c r="AM107" s="37">
        <f>SUM(AM108:AM109)</f>
        <v>1496826.87</v>
      </c>
      <c r="AN107" s="37"/>
      <c r="AO107" s="37"/>
      <c r="AP107" s="36">
        <f>SUM(AP108:AP109)</f>
        <v>3</v>
      </c>
      <c r="AQ107" s="36">
        <f>SUM(AQ108:AQ109)</f>
        <v>0</v>
      </c>
      <c r="AR107" s="36"/>
      <c r="AS107" s="25"/>
      <c r="AT107" s="37">
        <f>SUM(AT108:AT109)</f>
        <v>498942.29000000004</v>
      </c>
      <c r="AU107" s="37"/>
      <c r="AV107" s="37"/>
      <c r="AW107" s="36">
        <f>SUM(AW108:AW109)</f>
        <v>6</v>
      </c>
      <c r="AX107" s="36">
        <f>SUM(AX108:AX109)</f>
        <v>0</v>
      </c>
      <c r="AY107" s="36"/>
      <c r="AZ107" s="25"/>
      <c r="BA107" s="37">
        <f>SUM(BA108:BA109)</f>
        <v>997884.58000000007</v>
      </c>
      <c r="BB107" s="37"/>
      <c r="BC107" s="37"/>
      <c r="BD107" s="36">
        <f>SUM(BD108:BD109)</f>
        <v>9</v>
      </c>
      <c r="BE107" s="36">
        <f>SUM(BE108:BE109)</f>
        <v>0</v>
      </c>
      <c r="BF107" s="36"/>
      <c r="BG107" s="25"/>
      <c r="BH107" s="37">
        <f>SUM(BH108:BH109)</f>
        <v>1496826.87</v>
      </c>
      <c r="BI107" s="37"/>
      <c r="BJ107" s="37"/>
      <c r="BK107" s="36">
        <f>SUM(BK108:BK109)</f>
        <v>3</v>
      </c>
      <c r="BL107" s="36">
        <f>SUM(BL108:BL109)</f>
        <v>0</v>
      </c>
      <c r="BM107" s="36"/>
      <c r="BN107" s="25"/>
      <c r="BO107" s="37">
        <f>SUM(BO108:BO109)</f>
        <v>498942.29000000004</v>
      </c>
      <c r="BP107" s="37"/>
      <c r="BQ107" s="37"/>
      <c r="BR107" s="36">
        <f>SUM(BR108:BR109)</f>
        <v>6</v>
      </c>
      <c r="BS107" s="36">
        <f>SUM(BS108:BS109)</f>
        <v>0</v>
      </c>
      <c r="BT107" s="36"/>
      <c r="BU107" s="25"/>
      <c r="BV107" s="37">
        <f>SUM(BV108:BV109)</f>
        <v>997884.58000000007</v>
      </c>
      <c r="BW107" s="37"/>
      <c r="BX107" s="37"/>
      <c r="BY107" s="36">
        <f>SUM(BY108:BY109)</f>
        <v>9</v>
      </c>
      <c r="BZ107" s="36">
        <f>SUM(BZ108:BZ109)</f>
        <v>0</v>
      </c>
      <c r="CA107" s="36"/>
      <c r="CB107" s="25"/>
      <c r="CC107" s="37">
        <f>SUM(CC108:CC109)</f>
        <v>1496826.87</v>
      </c>
      <c r="CD107" s="37"/>
      <c r="CE107" s="37"/>
      <c r="CF107" s="36">
        <f>SUM(CF108:CF109)</f>
        <v>3</v>
      </c>
      <c r="CG107" s="36">
        <f>SUM(CG108:CG109)</f>
        <v>0</v>
      </c>
      <c r="CH107" s="36"/>
      <c r="CI107" s="25"/>
      <c r="CJ107" s="37">
        <f>SUM(CJ108:CJ109)</f>
        <v>498942.29000000004</v>
      </c>
      <c r="CK107" s="37"/>
      <c r="CL107" s="37"/>
      <c r="CM107" s="36">
        <f>SUM(CM108:CM109)</f>
        <v>6</v>
      </c>
      <c r="CN107" s="36">
        <f>SUM(CN108:CN109)</f>
        <v>0</v>
      </c>
      <c r="CO107" s="36"/>
      <c r="CP107" s="25"/>
      <c r="CQ107" s="37">
        <f>SUM(CQ108:CQ109)</f>
        <v>997884.58000000007</v>
      </c>
      <c r="CR107" s="37"/>
      <c r="CS107" s="37"/>
      <c r="CT107" s="36">
        <f>SUM(CT108:CT109)</f>
        <v>9</v>
      </c>
      <c r="CU107" s="36">
        <f>SUM(CU108:CU109)</f>
        <v>0</v>
      </c>
      <c r="CV107" s="36"/>
      <c r="CW107" s="25"/>
      <c r="CX107" s="37">
        <f>SUM(CX108:CX109)</f>
        <v>1496826.87</v>
      </c>
      <c r="CY107" s="37"/>
      <c r="CZ107" s="37"/>
      <c r="DA107" s="36">
        <f>SUM(DA108:DA109)</f>
        <v>3</v>
      </c>
      <c r="DB107" s="36">
        <f>SUM(DB108:DB109)</f>
        <v>0</v>
      </c>
      <c r="DC107" s="36"/>
      <c r="DD107" s="25"/>
      <c r="DE107" s="37">
        <f>SUM(DE108:DE109)</f>
        <v>498942.29000000004</v>
      </c>
      <c r="DF107" s="37"/>
      <c r="DG107" s="37"/>
      <c r="DH107" s="36">
        <f>SUM(DH108:DH109)</f>
        <v>6</v>
      </c>
      <c r="DI107" s="36">
        <f>SUM(DI108:DI109)</f>
        <v>0</v>
      </c>
      <c r="DJ107" s="36"/>
      <c r="DK107" s="25"/>
      <c r="DL107" s="37">
        <f>SUM(DL108:DL109)</f>
        <v>997884.58000000007</v>
      </c>
      <c r="DM107" s="37"/>
      <c r="DN107" s="37"/>
      <c r="DO107" s="36">
        <f>SUM(DO108:DO109)</f>
        <v>9</v>
      </c>
      <c r="DP107" s="36">
        <f>SUM(DP108:DP109)</f>
        <v>0</v>
      </c>
      <c r="DQ107" s="36"/>
      <c r="DR107" s="25"/>
      <c r="DS107" s="37">
        <f>SUM(DS108:DS109)</f>
        <v>1496826.87</v>
      </c>
      <c r="DT107" s="37"/>
      <c r="DU107" s="37"/>
      <c r="DV107" s="36">
        <f>SUM(DV108:DV109)</f>
        <v>3</v>
      </c>
      <c r="DW107" s="36">
        <f>SUM(DW108:DW109)</f>
        <v>0</v>
      </c>
      <c r="DX107" s="36"/>
      <c r="DY107" s="25"/>
      <c r="DZ107" s="37">
        <f>SUM(DZ108:DZ109)</f>
        <v>498942.29000000004</v>
      </c>
      <c r="EA107" s="37"/>
      <c r="EB107" s="37"/>
      <c r="EC107" s="36">
        <f>SUM(EC108:EC109)</f>
        <v>5</v>
      </c>
      <c r="ED107" s="36">
        <f>SUM(ED108:ED109)</f>
        <v>0</v>
      </c>
      <c r="EE107" s="36"/>
      <c r="EF107" s="25"/>
      <c r="EG107" s="37">
        <f>SUM(EG108:EG109)</f>
        <v>855693.85</v>
      </c>
      <c r="EH107" s="37"/>
      <c r="EI107" s="37"/>
      <c r="EJ107" s="36">
        <f>SUM(EJ108:EJ109)</f>
        <v>8</v>
      </c>
      <c r="EK107" s="36">
        <f>SUM(EK108:EK109)</f>
        <v>0</v>
      </c>
      <c r="EL107" s="36"/>
      <c r="EM107" s="25"/>
      <c r="EN107" s="37">
        <f>SUM(EN108:EN109)</f>
        <v>1354636.1400000001</v>
      </c>
      <c r="EO107" s="37"/>
      <c r="EP107" s="37"/>
      <c r="EQ107" s="36">
        <f>SUM(EQ108:EQ109)</f>
        <v>3</v>
      </c>
      <c r="ER107" s="36">
        <f>SUM(ER108:ER109)</f>
        <v>0</v>
      </c>
      <c r="ES107" s="36"/>
      <c r="ET107" s="25"/>
      <c r="EU107" s="37">
        <f>SUM(EU108:EU109)</f>
        <v>498942.29000000004</v>
      </c>
      <c r="EV107" s="37"/>
      <c r="EW107" s="37"/>
      <c r="EX107" s="36">
        <f>SUM(EX108:EX109)</f>
        <v>5</v>
      </c>
      <c r="EY107" s="36">
        <f>SUM(EY108:EY109)</f>
        <v>0</v>
      </c>
      <c r="EZ107" s="36"/>
      <c r="FA107" s="25"/>
      <c r="FB107" s="37">
        <f>SUM(FB108:FB109)</f>
        <v>855693.85</v>
      </c>
      <c r="FC107" s="37"/>
      <c r="FD107" s="37"/>
      <c r="FE107" s="36">
        <f>SUM(FE108:FE109)</f>
        <v>8</v>
      </c>
      <c r="FF107" s="36">
        <f>SUM(FF108:FF109)</f>
        <v>0</v>
      </c>
      <c r="FG107" s="36"/>
      <c r="FH107" s="25"/>
      <c r="FI107" s="37">
        <f>SUM(FI108:FI109)</f>
        <v>1354636.1400000001</v>
      </c>
      <c r="FJ107" s="37"/>
      <c r="FK107" s="37"/>
      <c r="FL107" s="36">
        <f>SUM(FL108:FL109)</f>
        <v>2</v>
      </c>
      <c r="FM107" s="36">
        <f>SUM(FM108:FM109)</f>
        <v>0</v>
      </c>
      <c r="FN107" s="36"/>
      <c r="FO107" s="25"/>
      <c r="FP107" s="37">
        <f>SUM(FP108:FP109)</f>
        <v>356751.56</v>
      </c>
      <c r="FQ107" s="37"/>
      <c r="FR107" s="37"/>
      <c r="FS107" s="36">
        <f>SUM(FS108:FS109)</f>
        <v>5</v>
      </c>
      <c r="FT107" s="36">
        <f>SUM(FT108:FT109)</f>
        <v>0</v>
      </c>
      <c r="FU107" s="36"/>
      <c r="FV107" s="25"/>
      <c r="FW107" s="37">
        <f>SUM(FW108:FW109)</f>
        <v>855693.85</v>
      </c>
      <c r="FX107" s="37"/>
      <c r="FY107" s="37"/>
      <c r="FZ107" s="36">
        <f>SUM(FZ108:FZ109)</f>
        <v>7</v>
      </c>
      <c r="GA107" s="36">
        <f>SUM(GA108:GA109)</f>
        <v>0</v>
      </c>
      <c r="GB107" s="36"/>
      <c r="GC107" s="25"/>
      <c r="GD107" s="37">
        <f>SUM(GD108:GD109)</f>
        <v>1212445.4100000001</v>
      </c>
      <c r="GE107" s="37"/>
      <c r="GF107" s="37"/>
      <c r="GG107" s="36">
        <f>SUM(GG108:GG109)</f>
        <v>2</v>
      </c>
      <c r="GH107" s="36">
        <f>SUM(GH108:GH109)</f>
        <v>0</v>
      </c>
      <c r="GI107" s="36"/>
      <c r="GJ107" s="25"/>
      <c r="GK107" s="37">
        <f>SUM(GK108:GK109)</f>
        <v>356751.56</v>
      </c>
      <c r="GL107" s="37"/>
      <c r="GM107" s="37"/>
      <c r="GN107" s="36">
        <f>SUM(GN108:GN109)</f>
        <v>5</v>
      </c>
      <c r="GO107" s="36">
        <f>SUM(GO108:GO109)</f>
        <v>0</v>
      </c>
      <c r="GP107" s="36"/>
      <c r="GQ107" s="25"/>
      <c r="GR107" s="37">
        <f>SUM(GR108:GR109)</f>
        <v>855693.85</v>
      </c>
      <c r="GS107" s="37"/>
      <c r="GT107" s="37"/>
      <c r="GU107" s="36">
        <f>SUM(GU108:GU109)</f>
        <v>7</v>
      </c>
      <c r="GV107" s="36">
        <f>SUM(GV108:GV109)</f>
        <v>0</v>
      </c>
      <c r="GW107" s="36"/>
      <c r="GX107" s="25"/>
      <c r="GY107" s="37">
        <f>SUM(GY108:GY109)</f>
        <v>1212445.4100000001</v>
      </c>
      <c r="GZ107" s="37"/>
      <c r="HA107" s="37"/>
      <c r="HB107" s="36">
        <f>SUM(HB108:HB109)</f>
        <v>2</v>
      </c>
      <c r="HC107" s="36">
        <f>SUM(HC108:HC109)</f>
        <v>0</v>
      </c>
      <c r="HD107" s="36"/>
      <c r="HE107" s="25"/>
      <c r="HF107" s="37">
        <f>SUM(HF108:HF109)</f>
        <v>356751.56</v>
      </c>
      <c r="HG107" s="37"/>
      <c r="HH107" s="37"/>
      <c r="HI107" s="36">
        <f>SUM(HI108:HI109)</f>
        <v>5</v>
      </c>
      <c r="HJ107" s="36">
        <f>SUM(HJ108:HJ109)</f>
        <v>0</v>
      </c>
      <c r="HK107" s="36"/>
      <c r="HL107" s="25"/>
      <c r="HM107" s="37">
        <f>SUM(HM108:HM109)</f>
        <v>855693.85</v>
      </c>
      <c r="HN107" s="37"/>
      <c r="HO107" s="37"/>
      <c r="HP107" s="36">
        <f>SUM(HP108:HP109)</f>
        <v>7</v>
      </c>
      <c r="HQ107" s="36">
        <f>SUM(HQ108:HQ109)</f>
        <v>0</v>
      </c>
      <c r="HR107" s="36"/>
      <c r="HS107" s="25"/>
      <c r="HT107" s="37">
        <f>SUM(HT108:HT109)</f>
        <v>1212445.4100000001</v>
      </c>
      <c r="HU107" s="37"/>
      <c r="HV107" s="37"/>
      <c r="HW107" s="36">
        <f>SUM(HW108:HW109)</f>
        <v>2</v>
      </c>
      <c r="HX107" s="36">
        <f>SUM(HX108:HX109)</f>
        <v>0</v>
      </c>
      <c r="HY107" s="36"/>
      <c r="HZ107" s="25"/>
      <c r="IA107" s="37">
        <f>SUM(IA108:IA109)</f>
        <v>356751.56</v>
      </c>
      <c r="IB107" s="37"/>
      <c r="IC107" s="37"/>
      <c r="ID107" s="36">
        <f>SUM(ID108:ID109)</f>
        <v>5</v>
      </c>
      <c r="IE107" s="36">
        <f>SUM(IE108:IE109)</f>
        <v>0</v>
      </c>
      <c r="IF107" s="36"/>
      <c r="IG107" s="25"/>
      <c r="IH107" s="37">
        <f>SUM(IH108:IH109)</f>
        <v>855693.85</v>
      </c>
      <c r="II107" s="37"/>
      <c r="IJ107" s="37"/>
      <c r="IK107" s="36">
        <f>SUM(IK108:IK109)</f>
        <v>7</v>
      </c>
      <c r="IL107" s="36">
        <f>SUM(IL108:IL109)</f>
        <v>0</v>
      </c>
      <c r="IM107" s="36"/>
      <c r="IN107" s="25"/>
      <c r="IO107" s="37">
        <f>SUM(IO108:IO109)</f>
        <v>1212445.4100000001</v>
      </c>
      <c r="IP107" s="37"/>
      <c r="IQ107" s="37"/>
      <c r="IR107" s="36">
        <f>SUM(IR108:IR109)</f>
        <v>2</v>
      </c>
      <c r="IS107" s="36">
        <f>SUM(IS108:IS109)</f>
        <v>0</v>
      </c>
      <c r="IT107" s="36"/>
      <c r="IU107" s="25"/>
      <c r="IV107" s="37">
        <f>SUM(IV108:IV109)</f>
        <v>356751.56</v>
      </c>
      <c r="IW107" s="37"/>
      <c r="IX107" s="37"/>
      <c r="IY107" s="36">
        <f>SUM(IY108:IY109)</f>
        <v>4</v>
      </c>
      <c r="IZ107" s="36">
        <f>SUM(IZ108:IZ109)</f>
        <v>0</v>
      </c>
      <c r="JA107" s="36"/>
      <c r="JB107" s="25"/>
      <c r="JC107" s="37">
        <f>SUM(JC108:JC109)</f>
        <v>641133.02</v>
      </c>
      <c r="JD107" s="36">
        <f>SUM(JD108:JD109)</f>
        <v>6</v>
      </c>
      <c r="JE107" s="36">
        <f>SUM(JE108:JE109)</f>
        <v>0</v>
      </c>
      <c r="JF107" s="36"/>
      <c r="JG107" s="25"/>
      <c r="JH107" s="37">
        <f>SUM(JH108:JH109)</f>
        <v>997884.58000000007</v>
      </c>
      <c r="JI107" s="36">
        <f>SUM(JI108:JI109)</f>
        <v>31</v>
      </c>
      <c r="JJ107" s="36">
        <f>SUM(JJ108:JJ109)</f>
        <v>0</v>
      </c>
      <c r="JK107" s="25"/>
      <c r="JL107" s="37">
        <f>SUM(JL108:JL109)</f>
        <v>5276353.83</v>
      </c>
      <c r="JM107" s="36">
        <f>SUM(JM108:JM109)</f>
        <v>64</v>
      </c>
      <c r="JN107" s="36">
        <f>SUM(JN108:JN109)</f>
        <v>0</v>
      </c>
      <c r="JO107" s="25"/>
      <c r="JP107" s="37">
        <f>SUM(JP108:JP109)</f>
        <v>10764719.020000003</v>
      </c>
      <c r="JQ107" s="36">
        <f>SUM(JQ108:JQ109)</f>
        <v>95</v>
      </c>
      <c r="JR107" s="36">
        <f>SUM(JR108:JR109)</f>
        <v>0</v>
      </c>
      <c r="JS107" s="25"/>
      <c r="JT107" s="37">
        <f>SUM(JT108:JT109)</f>
        <v>16041072.850000001</v>
      </c>
      <c r="JV107" s="73">
        <f t="shared" si="1419"/>
        <v>0</v>
      </c>
      <c r="JW107" s="73">
        <f t="shared" si="1420"/>
        <v>0</v>
      </c>
      <c r="JX107" s="73">
        <f t="shared" si="1421"/>
        <v>0</v>
      </c>
      <c r="JY107" s="80">
        <f t="shared" si="1422"/>
        <v>0</v>
      </c>
      <c r="JZ107" s="73">
        <f t="shared" si="1423"/>
        <v>0</v>
      </c>
      <c r="KA107" s="73">
        <f t="shared" si="1424"/>
        <v>0</v>
      </c>
      <c r="KB107" s="73">
        <f t="shared" si="1425"/>
        <v>0</v>
      </c>
      <c r="KC107" s="73">
        <f t="shared" si="1426"/>
        <v>0</v>
      </c>
      <c r="KD107" s="73">
        <f t="shared" si="1427"/>
        <v>0</v>
      </c>
      <c r="KE107" s="73">
        <f t="shared" si="1428"/>
        <v>0</v>
      </c>
      <c r="KF107" s="73">
        <f t="shared" si="1429"/>
        <v>0</v>
      </c>
      <c r="KG107" s="73">
        <f t="shared" si="1430"/>
        <v>0</v>
      </c>
    </row>
    <row r="108" spans="1:293" ht="20.25" hidden="1" customHeight="1">
      <c r="A108" s="24">
        <v>110064</v>
      </c>
      <c r="B108" s="24" t="s">
        <v>47</v>
      </c>
      <c r="C108" s="24">
        <v>3</v>
      </c>
      <c r="D108" s="24" t="s">
        <v>66</v>
      </c>
      <c r="E108" s="34" t="s">
        <v>60</v>
      </c>
      <c r="F108" s="46" t="s">
        <v>61</v>
      </c>
      <c r="G108" s="52" t="s">
        <v>70</v>
      </c>
      <c r="H108" s="34">
        <v>142190.73000000001</v>
      </c>
      <c r="I108" s="86">
        <v>19</v>
      </c>
      <c r="J108" s="86"/>
      <c r="K108" s="87" t="s">
        <v>93</v>
      </c>
      <c r="L108" s="88">
        <f t="shared" ref="L108:L113" si="1471">ROUND(H108*I108,2)</f>
        <v>2701623.87</v>
      </c>
      <c r="M108" s="86">
        <v>41</v>
      </c>
      <c r="N108" s="33"/>
      <c r="O108" s="24"/>
      <c r="P108" s="34">
        <f>ROUND(H108*M108,2)</f>
        <v>5829819.9299999997</v>
      </c>
      <c r="Q108" s="33">
        <f>I108+M108</f>
        <v>60</v>
      </c>
      <c r="R108" s="33">
        <f>J108+N108</f>
        <v>0</v>
      </c>
      <c r="S108" s="24"/>
      <c r="T108" s="34">
        <f>L108+P108</f>
        <v>8531443.8000000007</v>
      </c>
      <c r="U108" s="33">
        <f>ROUND($I$108/12,0)</f>
        <v>2</v>
      </c>
      <c r="V108" s="33">
        <f>ROUND(U108*($J$108/$I$108),0)</f>
        <v>0</v>
      </c>
      <c r="W108" s="33"/>
      <c r="X108" s="24"/>
      <c r="Y108" s="34">
        <f>ROUND(U108*$H$108,2)</f>
        <v>284381.46000000002</v>
      </c>
      <c r="Z108" s="34"/>
      <c r="AA108" s="34"/>
      <c r="AB108" s="33">
        <f>ROUND($M$108/12,0)+1</f>
        <v>4</v>
      </c>
      <c r="AC108" s="33">
        <f>ROUND(AB108*($N$108/$M$108),0)</f>
        <v>0</v>
      </c>
      <c r="AD108" s="33"/>
      <c r="AE108" s="24"/>
      <c r="AF108" s="34">
        <f>ROUND(AB108*$H$108,2)</f>
        <v>568762.92000000004</v>
      </c>
      <c r="AG108" s="34"/>
      <c r="AH108" s="34"/>
      <c r="AI108" s="33">
        <f>U108+AB108</f>
        <v>6</v>
      </c>
      <c r="AJ108" s="33">
        <f>V108+AC108</f>
        <v>0</v>
      </c>
      <c r="AK108" s="33"/>
      <c r="AL108" s="24"/>
      <c r="AM108" s="34">
        <f>Y108+AF108</f>
        <v>853144.38000000012</v>
      </c>
      <c r="AN108" s="34"/>
      <c r="AO108" s="34"/>
      <c r="AP108" s="33">
        <f>ROUND($I$108/12,0)</f>
        <v>2</v>
      </c>
      <c r="AQ108" s="33">
        <f>ROUND(AP108*($J$108/$I$108),0)</f>
        <v>0</v>
      </c>
      <c r="AR108" s="33"/>
      <c r="AS108" s="24"/>
      <c r="AT108" s="34">
        <f>ROUND(AP108*$H$108,2)</f>
        <v>284381.46000000002</v>
      </c>
      <c r="AU108" s="34"/>
      <c r="AV108" s="34"/>
      <c r="AW108" s="33">
        <f>ROUND($M$108/12,0)+1</f>
        <v>4</v>
      </c>
      <c r="AX108" s="33">
        <f>ROUND(AW108*($N$108/$M$108),0)</f>
        <v>0</v>
      </c>
      <c r="AY108" s="33"/>
      <c r="AZ108" s="24"/>
      <c r="BA108" s="34">
        <f>ROUND(AW108*$H$108,2)</f>
        <v>568762.92000000004</v>
      </c>
      <c r="BB108" s="34"/>
      <c r="BC108" s="34"/>
      <c r="BD108" s="33">
        <f t="shared" ref="BD108:BD109" si="1472">AP108+AW108</f>
        <v>6</v>
      </c>
      <c r="BE108" s="33">
        <f t="shared" ref="BE108:BE109" si="1473">AQ108+AX108</f>
        <v>0</v>
      </c>
      <c r="BF108" s="33"/>
      <c r="BG108" s="24"/>
      <c r="BH108" s="34">
        <f t="shared" ref="BH108:BH109" si="1474">AT108+BA108</f>
        <v>853144.38000000012</v>
      </c>
      <c r="BI108" s="34"/>
      <c r="BJ108" s="34"/>
      <c r="BK108" s="33">
        <f>ROUND($I$108/12,0)</f>
        <v>2</v>
      </c>
      <c r="BL108" s="33">
        <f>ROUND(BK108*($J$108/$I$108),0)</f>
        <v>0</v>
      </c>
      <c r="BM108" s="33"/>
      <c r="BN108" s="24"/>
      <c r="BO108" s="34">
        <f>ROUND(BK108*$H$108,2)</f>
        <v>284381.46000000002</v>
      </c>
      <c r="BP108" s="34"/>
      <c r="BQ108" s="34"/>
      <c r="BR108" s="33">
        <f>ROUND($M$108/12,0)+1</f>
        <v>4</v>
      </c>
      <c r="BS108" s="33">
        <f>ROUND(BR108*($N$108/$M$108),0)</f>
        <v>0</v>
      </c>
      <c r="BT108" s="33"/>
      <c r="BU108" s="24"/>
      <c r="BV108" s="34">
        <f>ROUND(BR108*$H$108,2)</f>
        <v>568762.92000000004</v>
      </c>
      <c r="BW108" s="34"/>
      <c r="BX108" s="34"/>
      <c r="BY108" s="33">
        <f t="shared" ref="BY108:BY109" si="1475">BK108+BR108</f>
        <v>6</v>
      </c>
      <c r="BZ108" s="33">
        <f t="shared" ref="BZ108:BZ109" si="1476">BL108+BS108</f>
        <v>0</v>
      </c>
      <c r="CA108" s="33"/>
      <c r="CB108" s="24"/>
      <c r="CC108" s="34">
        <f t="shared" ref="CC108:CC109" si="1477">BO108+BV108</f>
        <v>853144.38000000012</v>
      </c>
      <c r="CD108" s="34"/>
      <c r="CE108" s="34"/>
      <c r="CF108" s="33">
        <f>ROUND($I$108/12,0)</f>
        <v>2</v>
      </c>
      <c r="CG108" s="33">
        <f>ROUND(CF108*($J$108/$I$108),0)</f>
        <v>0</v>
      </c>
      <c r="CH108" s="33"/>
      <c r="CI108" s="24"/>
      <c r="CJ108" s="34">
        <f>ROUND(CF108*$H$108,2)</f>
        <v>284381.46000000002</v>
      </c>
      <c r="CK108" s="34"/>
      <c r="CL108" s="34"/>
      <c r="CM108" s="33">
        <f>ROUND($M$108/12,0)+1</f>
        <v>4</v>
      </c>
      <c r="CN108" s="33">
        <f>ROUND(CM108*($N$108/$M$108),0)</f>
        <v>0</v>
      </c>
      <c r="CO108" s="33"/>
      <c r="CP108" s="24"/>
      <c r="CQ108" s="34">
        <f>ROUND(CM108*$H$108,2)</f>
        <v>568762.92000000004</v>
      </c>
      <c r="CR108" s="34"/>
      <c r="CS108" s="34"/>
      <c r="CT108" s="33">
        <f t="shared" ref="CT108:CT109" si="1478">CF108+CM108</f>
        <v>6</v>
      </c>
      <c r="CU108" s="33">
        <f t="shared" ref="CU108:CU109" si="1479">CG108+CN108</f>
        <v>0</v>
      </c>
      <c r="CV108" s="33"/>
      <c r="CW108" s="24"/>
      <c r="CX108" s="34">
        <f t="shared" ref="CX108:CX109" si="1480">CJ108+CQ108</f>
        <v>853144.38000000012</v>
      </c>
      <c r="CY108" s="34"/>
      <c r="CZ108" s="34"/>
      <c r="DA108" s="33">
        <f>ROUND($I$108/12,0)</f>
        <v>2</v>
      </c>
      <c r="DB108" s="33">
        <f>ROUND(DA108*($J$108/$I$108),0)</f>
        <v>0</v>
      </c>
      <c r="DC108" s="33"/>
      <c r="DD108" s="24"/>
      <c r="DE108" s="34">
        <f>ROUND(DA108*$H$108,2)</f>
        <v>284381.46000000002</v>
      </c>
      <c r="DF108" s="34"/>
      <c r="DG108" s="34"/>
      <c r="DH108" s="33">
        <f>ROUND($M$108/12,0)+1</f>
        <v>4</v>
      </c>
      <c r="DI108" s="33">
        <f>ROUND(DH108*($N$108/$M$108),0)</f>
        <v>0</v>
      </c>
      <c r="DJ108" s="33"/>
      <c r="DK108" s="24"/>
      <c r="DL108" s="34">
        <f>ROUND(DH108*$H$108,2)</f>
        <v>568762.92000000004</v>
      </c>
      <c r="DM108" s="34"/>
      <c r="DN108" s="34"/>
      <c r="DO108" s="33">
        <f t="shared" ref="DO108:DO109" si="1481">DA108+DH108</f>
        <v>6</v>
      </c>
      <c r="DP108" s="33">
        <f t="shared" ref="DP108:DP109" si="1482">DB108+DI108</f>
        <v>0</v>
      </c>
      <c r="DQ108" s="33"/>
      <c r="DR108" s="24"/>
      <c r="DS108" s="34">
        <f t="shared" ref="DS108:DS109" si="1483">DE108+DL108</f>
        <v>853144.38000000012</v>
      </c>
      <c r="DT108" s="34"/>
      <c r="DU108" s="34"/>
      <c r="DV108" s="33">
        <f>ROUND($I$108/12,0)</f>
        <v>2</v>
      </c>
      <c r="DW108" s="33">
        <f>ROUND(DV108*($J$108/$I$108),0)</f>
        <v>0</v>
      </c>
      <c r="DX108" s="33"/>
      <c r="DY108" s="24"/>
      <c r="DZ108" s="34">
        <f>ROUND(DV108*$H$108,2)</f>
        <v>284381.46000000002</v>
      </c>
      <c r="EA108" s="34"/>
      <c r="EB108" s="34"/>
      <c r="EC108" s="33">
        <f>ROUND($M$108/12,0)</f>
        <v>3</v>
      </c>
      <c r="ED108" s="33">
        <f>ROUND(EC108*($N$108/$M$108),0)</f>
        <v>0</v>
      </c>
      <c r="EE108" s="33"/>
      <c r="EF108" s="24"/>
      <c r="EG108" s="34">
        <f>ROUND(EC108*$H$108,2)</f>
        <v>426572.19</v>
      </c>
      <c r="EH108" s="34"/>
      <c r="EI108" s="34"/>
      <c r="EJ108" s="33">
        <f t="shared" ref="EJ108:EJ109" si="1484">DV108+EC108</f>
        <v>5</v>
      </c>
      <c r="EK108" s="33">
        <f t="shared" ref="EK108:EK109" si="1485">DW108+ED108</f>
        <v>0</v>
      </c>
      <c r="EL108" s="33"/>
      <c r="EM108" s="24"/>
      <c r="EN108" s="34">
        <f t="shared" ref="EN108:EN109" si="1486">DZ108+EG108</f>
        <v>710953.65</v>
      </c>
      <c r="EO108" s="34"/>
      <c r="EP108" s="34"/>
      <c r="EQ108" s="33">
        <f>ROUND($I$108/12,0)</f>
        <v>2</v>
      </c>
      <c r="ER108" s="33">
        <f>ROUND(EQ108*($J$108/$I$108),0)</f>
        <v>0</v>
      </c>
      <c r="ES108" s="33"/>
      <c r="ET108" s="24"/>
      <c r="EU108" s="34">
        <f>ROUND(EQ108*$H$108,2)</f>
        <v>284381.46000000002</v>
      </c>
      <c r="EV108" s="34"/>
      <c r="EW108" s="34"/>
      <c r="EX108" s="33">
        <f>ROUND($M$108/12,0)</f>
        <v>3</v>
      </c>
      <c r="EY108" s="33">
        <f>ROUND(EX108*($N$108/$M$108),0)</f>
        <v>0</v>
      </c>
      <c r="EZ108" s="33"/>
      <c r="FA108" s="24"/>
      <c r="FB108" s="34">
        <f>ROUND(EX108*$H$108,2)</f>
        <v>426572.19</v>
      </c>
      <c r="FC108" s="34"/>
      <c r="FD108" s="34"/>
      <c r="FE108" s="33">
        <f t="shared" ref="FE108:FE109" si="1487">EQ108+EX108</f>
        <v>5</v>
      </c>
      <c r="FF108" s="33">
        <f t="shared" ref="FF108:FF109" si="1488">ER108+EY108</f>
        <v>0</v>
      </c>
      <c r="FG108" s="33"/>
      <c r="FH108" s="24"/>
      <c r="FI108" s="34">
        <f t="shared" ref="FI108:FI109" si="1489">EU108+FB108</f>
        <v>710953.65</v>
      </c>
      <c r="FJ108" s="34"/>
      <c r="FK108" s="34"/>
      <c r="FL108" s="33">
        <f>ROUND($I$108/12,0)-1</f>
        <v>1</v>
      </c>
      <c r="FM108" s="33">
        <f>ROUND(FL108*($J$108/$I$108),0)</f>
        <v>0</v>
      </c>
      <c r="FN108" s="33"/>
      <c r="FO108" s="24"/>
      <c r="FP108" s="34">
        <f>ROUND(FL108*$H$108,2)</f>
        <v>142190.73000000001</v>
      </c>
      <c r="FQ108" s="34"/>
      <c r="FR108" s="34"/>
      <c r="FS108" s="33">
        <f>ROUND($M$108/12,0)</f>
        <v>3</v>
      </c>
      <c r="FT108" s="33">
        <f>ROUND(FS108*($N$108/$M$108),0)</f>
        <v>0</v>
      </c>
      <c r="FU108" s="33"/>
      <c r="FV108" s="24"/>
      <c r="FW108" s="34">
        <f>ROUND(FS108*$H$108,2)</f>
        <v>426572.19</v>
      </c>
      <c r="FX108" s="34"/>
      <c r="FY108" s="34"/>
      <c r="FZ108" s="33">
        <f t="shared" ref="FZ108:FZ109" si="1490">FL108+FS108</f>
        <v>4</v>
      </c>
      <c r="GA108" s="33">
        <f t="shared" ref="GA108:GA109" si="1491">FM108+FT108</f>
        <v>0</v>
      </c>
      <c r="GB108" s="33"/>
      <c r="GC108" s="24"/>
      <c r="GD108" s="34">
        <f t="shared" ref="GD108:GD109" si="1492">FP108+FW108</f>
        <v>568762.92000000004</v>
      </c>
      <c r="GE108" s="34"/>
      <c r="GF108" s="34"/>
      <c r="GG108" s="33">
        <f>ROUND($I$108/12,0)-1</f>
        <v>1</v>
      </c>
      <c r="GH108" s="33">
        <f>ROUND(GG108*($J$108/$I$108),0)</f>
        <v>0</v>
      </c>
      <c r="GI108" s="33"/>
      <c r="GJ108" s="24"/>
      <c r="GK108" s="34">
        <f>ROUND(GG108*$H$108,2)</f>
        <v>142190.73000000001</v>
      </c>
      <c r="GL108" s="34"/>
      <c r="GM108" s="34"/>
      <c r="GN108" s="33">
        <f>ROUND($M$108/12,0)</f>
        <v>3</v>
      </c>
      <c r="GO108" s="33">
        <f>ROUND(GN108*($N$108/$M$108),0)</f>
        <v>0</v>
      </c>
      <c r="GP108" s="33"/>
      <c r="GQ108" s="24"/>
      <c r="GR108" s="34">
        <f>ROUND(GN108*$H$108,2)</f>
        <v>426572.19</v>
      </c>
      <c r="GS108" s="34"/>
      <c r="GT108" s="34"/>
      <c r="GU108" s="33">
        <f t="shared" ref="GU108:GU109" si="1493">GG108+GN108</f>
        <v>4</v>
      </c>
      <c r="GV108" s="33">
        <f t="shared" ref="GV108:GV109" si="1494">GH108+GO108</f>
        <v>0</v>
      </c>
      <c r="GW108" s="33"/>
      <c r="GX108" s="24"/>
      <c r="GY108" s="34">
        <f t="shared" ref="GY108:GY109" si="1495">GK108+GR108</f>
        <v>568762.92000000004</v>
      </c>
      <c r="GZ108" s="34"/>
      <c r="HA108" s="34"/>
      <c r="HB108" s="33">
        <f>ROUND($I$108/12,0)-1</f>
        <v>1</v>
      </c>
      <c r="HC108" s="33">
        <f>ROUND(HB108*($J$108/$I$108),0)</f>
        <v>0</v>
      </c>
      <c r="HD108" s="33"/>
      <c r="HE108" s="24"/>
      <c r="HF108" s="34">
        <f>ROUND(HB108*$H$108,2)</f>
        <v>142190.73000000001</v>
      </c>
      <c r="HG108" s="34"/>
      <c r="HH108" s="34"/>
      <c r="HI108" s="33">
        <f>ROUND($M$108/12,0)</f>
        <v>3</v>
      </c>
      <c r="HJ108" s="33">
        <f>ROUND(HI108*($N$108/$M$108),0)</f>
        <v>0</v>
      </c>
      <c r="HK108" s="33"/>
      <c r="HL108" s="24"/>
      <c r="HM108" s="34">
        <f>ROUND(HI108*$H$108,2)</f>
        <v>426572.19</v>
      </c>
      <c r="HN108" s="34"/>
      <c r="HO108" s="34"/>
      <c r="HP108" s="33">
        <f t="shared" ref="HP108:HP109" si="1496">HB108+HI108</f>
        <v>4</v>
      </c>
      <c r="HQ108" s="33">
        <f t="shared" ref="HQ108:HQ109" si="1497">HC108+HJ108</f>
        <v>0</v>
      </c>
      <c r="HR108" s="33"/>
      <c r="HS108" s="24"/>
      <c r="HT108" s="34">
        <f t="shared" ref="HT108:HT109" si="1498">HF108+HM108</f>
        <v>568762.92000000004</v>
      </c>
      <c r="HU108" s="34"/>
      <c r="HV108" s="34"/>
      <c r="HW108" s="33">
        <f>ROUND($I$108/12,0)-1</f>
        <v>1</v>
      </c>
      <c r="HX108" s="33">
        <f>ROUND(HW108*($J$108/$I$108),0)</f>
        <v>0</v>
      </c>
      <c r="HY108" s="33"/>
      <c r="HZ108" s="24"/>
      <c r="IA108" s="34">
        <f>ROUND(HW108*$H$108,2)</f>
        <v>142190.73000000001</v>
      </c>
      <c r="IB108" s="34"/>
      <c r="IC108" s="34"/>
      <c r="ID108" s="33">
        <f>ROUND($M$108/12,0)</f>
        <v>3</v>
      </c>
      <c r="IE108" s="33">
        <f>ROUND(ID108*($N$108/$M$108),0)</f>
        <v>0</v>
      </c>
      <c r="IF108" s="33"/>
      <c r="IG108" s="24"/>
      <c r="IH108" s="34">
        <f>ROUND(ID108*$H$108,2)</f>
        <v>426572.19</v>
      </c>
      <c r="II108" s="34"/>
      <c r="IJ108" s="34"/>
      <c r="IK108" s="33">
        <f t="shared" ref="IK108:IK109" si="1499">HW108+ID108</f>
        <v>4</v>
      </c>
      <c r="IL108" s="33">
        <f t="shared" ref="IL108:IL109" si="1500">HX108+IE108</f>
        <v>0</v>
      </c>
      <c r="IM108" s="33"/>
      <c r="IN108" s="24"/>
      <c r="IO108" s="34">
        <f t="shared" ref="IO108:IO109" si="1501">IA108+IH108</f>
        <v>568762.92000000004</v>
      </c>
      <c r="IP108" s="34"/>
      <c r="IQ108" s="34"/>
      <c r="IR108" s="33">
        <f>ROUND($I$108/12,0)-1</f>
        <v>1</v>
      </c>
      <c r="IS108" s="33">
        <f>ROUND(IR108*($J$108/$I$108),0)</f>
        <v>0</v>
      </c>
      <c r="IT108" s="33"/>
      <c r="IU108" s="24"/>
      <c r="IV108" s="34">
        <f>ROUND(IR108*$H$108,2)</f>
        <v>142190.73000000001</v>
      </c>
      <c r="IW108" s="34"/>
      <c r="IX108" s="34"/>
      <c r="IY108" s="33">
        <f>ROUND($M$108/12,0)</f>
        <v>3</v>
      </c>
      <c r="IZ108" s="33">
        <f>ROUND(IY108*($N$108/$M$108),0)</f>
        <v>0</v>
      </c>
      <c r="JA108" s="33"/>
      <c r="JB108" s="24"/>
      <c r="JC108" s="34">
        <f>ROUND(IY108*$H$108,2)</f>
        <v>426572.19</v>
      </c>
      <c r="JD108" s="33">
        <f t="shared" ref="JD108:JD109" si="1502">IR108+IY108</f>
        <v>4</v>
      </c>
      <c r="JE108" s="33">
        <f t="shared" ref="JE108:JE109" si="1503">IS108+IZ108</f>
        <v>0</v>
      </c>
      <c r="JF108" s="33"/>
      <c r="JG108" s="24"/>
      <c r="JH108" s="34">
        <f t="shared" ref="JH108:JH109" si="1504">IV108+JC108</f>
        <v>568762.92000000004</v>
      </c>
      <c r="JI108" s="33">
        <f>U108+AP108+BK108+CF108+DA108+DV108+EQ108+FL108+GG108+HB108+HW108+IR108</f>
        <v>19</v>
      </c>
      <c r="JJ108" s="33">
        <f>V108+AQ108+BL108+CG108+DB108+DW108+ER108+FM108+GH108+HC108+HX108+IS108</f>
        <v>0</v>
      </c>
      <c r="JK108" s="33"/>
      <c r="JL108" s="34">
        <f>Y108+AT108+BO108+CJ108+DE108+DZ108+EU108+FP108+GK108+HF108+IA108+IV108</f>
        <v>2701623.87</v>
      </c>
      <c r="JM108" s="33">
        <f t="shared" ref="JM108:JM109" si="1505">AB108+AW108+BR108+CM108+DH108+EC108+EX108+FS108+GN108+HI108+ID108+IY108</f>
        <v>41</v>
      </c>
      <c r="JN108" s="33">
        <f t="shared" ref="JN108:JN109" si="1506">AC108+AX108+BS108+CN108+DI108+ED108+EY108+FT108+GO108+HJ108+IE108+IZ108</f>
        <v>0</v>
      </c>
      <c r="JO108" s="33"/>
      <c r="JP108" s="34">
        <f t="shared" ref="JP108:JP109" si="1507">AF108+BA108+BV108+CQ108+DL108+EG108+FB108+FW108+GR108+HM108+IH108+JC108</f>
        <v>5829819.9300000016</v>
      </c>
      <c r="JQ108" s="33">
        <f t="shared" ref="JQ108:JQ109" si="1508">JI108+JM108</f>
        <v>60</v>
      </c>
      <c r="JR108" s="33">
        <f t="shared" ref="JR108:JR109" si="1509">JJ108+JN108</f>
        <v>0</v>
      </c>
      <c r="JS108" s="24"/>
      <c r="JT108" s="34">
        <f t="shared" ref="JT108:JT109" si="1510">JL108+JP108</f>
        <v>8531443.8000000007</v>
      </c>
      <c r="JV108" s="73">
        <f t="shared" si="1419"/>
        <v>0</v>
      </c>
      <c r="JW108" s="73">
        <f t="shared" si="1420"/>
        <v>0</v>
      </c>
      <c r="JX108" s="73" t="e">
        <f t="shared" si="1421"/>
        <v>#VALUE!</v>
      </c>
      <c r="JY108" s="80">
        <f t="shared" si="1422"/>
        <v>0</v>
      </c>
      <c r="JZ108" s="73">
        <f t="shared" si="1423"/>
        <v>0</v>
      </c>
      <c r="KA108" s="73">
        <f t="shared" si="1424"/>
        <v>0</v>
      </c>
      <c r="KB108" s="73">
        <f t="shared" si="1425"/>
        <v>0</v>
      </c>
      <c r="KC108" s="73">
        <f t="shared" si="1426"/>
        <v>0</v>
      </c>
      <c r="KD108" s="73">
        <f t="shared" si="1427"/>
        <v>0</v>
      </c>
      <c r="KE108" s="73">
        <f t="shared" si="1428"/>
        <v>0</v>
      </c>
      <c r="KF108" s="73">
        <f t="shared" si="1429"/>
        <v>0</v>
      </c>
      <c r="KG108" s="73">
        <f t="shared" si="1430"/>
        <v>0</v>
      </c>
    </row>
    <row r="109" spans="1:293" ht="20.25" hidden="1" customHeight="1">
      <c r="A109" s="24">
        <v>110064</v>
      </c>
      <c r="B109" s="24" t="s">
        <v>47</v>
      </c>
      <c r="C109" s="24">
        <v>4</v>
      </c>
      <c r="D109" s="24" t="s">
        <v>67</v>
      </c>
      <c r="E109" s="34" t="s">
        <v>60</v>
      </c>
      <c r="F109" s="46" t="s">
        <v>62</v>
      </c>
      <c r="G109" s="52" t="s">
        <v>71</v>
      </c>
      <c r="H109" s="34">
        <v>214560.83</v>
      </c>
      <c r="I109" s="86">
        <v>12</v>
      </c>
      <c r="J109" s="86"/>
      <c r="K109" s="87" t="s">
        <v>93</v>
      </c>
      <c r="L109" s="88">
        <f t="shared" si="1471"/>
        <v>2574729.96</v>
      </c>
      <c r="M109" s="86">
        <v>23</v>
      </c>
      <c r="N109" s="33"/>
      <c r="O109" s="24"/>
      <c r="P109" s="34">
        <f>ROUND(H109*M109,2)</f>
        <v>4934899.09</v>
      </c>
      <c r="Q109" s="33">
        <f>I109+M109</f>
        <v>35</v>
      </c>
      <c r="R109" s="33">
        <f>J109+N109</f>
        <v>0</v>
      </c>
      <c r="S109" s="24"/>
      <c r="T109" s="34">
        <f>L109+P109</f>
        <v>7509629.0499999998</v>
      </c>
      <c r="U109" s="33">
        <f>ROUND($I$109/12,0)</f>
        <v>1</v>
      </c>
      <c r="V109" s="33">
        <f>ROUND(U109*($J$109/$I$109),0)</f>
        <v>0</v>
      </c>
      <c r="W109" s="33"/>
      <c r="X109" s="24"/>
      <c r="Y109" s="34">
        <f>ROUND(U109*$H$109,2)</f>
        <v>214560.83</v>
      </c>
      <c r="Z109" s="34"/>
      <c r="AA109" s="34"/>
      <c r="AB109" s="33">
        <f>ROUND($M$109/12,0)</f>
        <v>2</v>
      </c>
      <c r="AC109" s="33">
        <f>ROUND(AB109*($N$109/$M$109),0)</f>
        <v>0</v>
      </c>
      <c r="AD109" s="33"/>
      <c r="AE109" s="24"/>
      <c r="AF109" s="34">
        <f>ROUND(AB109*$H$109,2)</f>
        <v>429121.66</v>
      </c>
      <c r="AG109" s="34"/>
      <c r="AH109" s="34"/>
      <c r="AI109" s="33">
        <f>U109+AB109</f>
        <v>3</v>
      </c>
      <c r="AJ109" s="33">
        <f>V109+AC109</f>
        <v>0</v>
      </c>
      <c r="AK109" s="33"/>
      <c r="AL109" s="24"/>
      <c r="AM109" s="34">
        <f>Y109+AF109</f>
        <v>643682.49</v>
      </c>
      <c r="AN109" s="34"/>
      <c r="AO109" s="34"/>
      <c r="AP109" s="33">
        <f>ROUND($I$109/12,0)</f>
        <v>1</v>
      </c>
      <c r="AQ109" s="33">
        <f>ROUND(AP109*($J$109/$I$109),0)</f>
        <v>0</v>
      </c>
      <c r="AR109" s="33"/>
      <c r="AS109" s="24"/>
      <c r="AT109" s="34">
        <f>ROUND(AP109*$H$109,2)</f>
        <v>214560.83</v>
      </c>
      <c r="AU109" s="34"/>
      <c r="AV109" s="34"/>
      <c r="AW109" s="33">
        <f>ROUND($M$109/12,0)</f>
        <v>2</v>
      </c>
      <c r="AX109" s="33">
        <f>ROUND(AW109*($N$109/$M$109),0)</f>
        <v>0</v>
      </c>
      <c r="AY109" s="33"/>
      <c r="AZ109" s="24"/>
      <c r="BA109" s="34">
        <f>ROUND(AW109*$H$109,2)</f>
        <v>429121.66</v>
      </c>
      <c r="BB109" s="34"/>
      <c r="BC109" s="34"/>
      <c r="BD109" s="33">
        <f t="shared" si="1472"/>
        <v>3</v>
      </c>
      <c r="BE109" s="33">
        <f t="shared" si="1473"/>
        <v>0</v>
      </c>
      <c r="BF109" s="33"/>
      <c r="BG109" s="24"/>
      <c r="BH109" s="34">
        <f t="shared" si="1474"/>
        <v>643682.49</v>
      </c>
      <c r="BI109" s="34"/>
      <c r="BJ109" s="34"/>
      <c r="BK109" s="33">
        <f>ROUND($I$109/12,0)</f>
        <v>1</v>
      </c>
      <c r="BL109" s="33">
        <f>ROUND(BK109*($J$109/$I$109),0)</f>
        <v>0</v>
      </c>
      <c r="BM109" s="33"/>
      <c r="BN109" s="24"/>
      <c r="BO109" s="34">
        <f>ROUND(BK109*$H$109,2)</f>
        <v>214560.83</v>
      </c>
      <c r="BP109" s="34"/>
      <c r="BQ109" s="34"/>
      <c r="BR109" s="33">
        <f>ROUND($M$109/12,0)</f>
        <v>2</v>
      </c>
      <c r="BS109" s="33">
        <f>ROUND(BR109*($N$109/$M$109),0)</f>
        <v>0</v>
      </c>
      <c r="BT109" s="33"/>
      <c r="BU109" s="24"/>
      <c r="BV109" s="34">
        <f>ROUND(BR109*$H$109,2)</f>
        <v>429121.66</v>
      </c>
      <c r="BW109" s="34"/>
      <c r="BX109" s="34"/>
      <c r="BY109" s="33">
        <f t="shared" si="1475"/>
        <v>3</v>
      </c>
      <c r="BZ109" s="33">
        <f t="shared" si="1476"/>
        <v>0</v>
      </c>
      <c r="CA109" s="33"/>
      <c r="CB109" s="24"/>
      <c r="CC109" s="34">
        <f t="shared" si="1477"/>
        <v>643682.49</v>
      </c>
      <c r="CD109" s="34"/>
      <c r="CE109" s="34"/>
      <c r="CF109" s="33">
        <f>ROUND($I$109/12,0)</f>
        <v>1</v>
      </c>
      <c r="CG109" s="33">
        <f>ROUND(CF109*($J$109/$I$109),0)</f>
        <v>0</v>
      </c>
      <c r="CH109" s="33"/>
      <c r="CI109" s="24"/>
      <c r="CJ109" s="34">
        <f>ROUND(CF109*$H$109,2)</f>
        <v>214560.83</v>
      </c>
      <c r="CK109" s="34"/>
      <c r="CL109" s="34"/>
      <c r="CM109" s="33">
        <f>ROUND($M$109/12,0)</f>
        <v>2</v>
      </c>
      <c r="CN109" s="33">
        <f>ROUND(CM109*($N$109/$M$109),0)</f>
        <v>0</v>
      </c>
      <c r="CO109" s="33"/>
      <c r="CP109" s="24"/>
      <c r="CQ109" s="34">
        <f>ROUND(CM109*$H$109,2)</f>
        <v>429121.66</v>
      </c>
      <c r="CR109" s="34"/>
      <c r="CS109" s="34"/>
      <c r="CT109" s="33">
        <f t="shared" si="1478"/>
        <v>3</v>
      </c>
      <c r="CU109" s="33">
        <f t="shared" si="1479"/>
        <v>0</v>
      </c>
      <c r="CV109" s="33"/>
      <c r="CW109" s="24"/>
      <c r="CX109" s="34">
        <f t="shared" si="1480"/>
        <v>643682.49</v>
      </c>
      <c r="CY109" s="34"/>
      <c r="CZ109" s="34"/>
      <c r="DA109" s="33">
        <f>ROUND($I$109/12,0)</f>
        <v>1</v>
      </c>
      <c r="DB109" s="33">
        <f>ROUND(DA109*($J$109/$I$109),0)</f>
        <v>0</v>
      </c>
      <c r="DC109" s="33"/>
      <c r="DD109" s="24"/>
      <c r="DE109" s="34">
        <f>ROUND(DA109*$H$109,2)</f>
        <v>214560.83</v>
      </c>
      <c r="DF109" s="34"/>
      <c r="DG109" s="34"/>
      <c r="DH109" s="33">
        <f>ROUND($M$109/12,0)</f>
        <v>2</v>
      </c>
      <c r="DI109" s="33">
        <f>ROUND(DH109*($N$109/$M$109),0)</f>
        <v>0</v>
      </c>
      <c r="DJ109" s="33"/>
      <c r="DK109" s="24"/>
      <c r="DL109" s="34">
        <f>ROUND(DH109*$H$109,2)</f>
        <v>429121.66</v>
      </c>
      <c r="DM109" s="34"/>
      <c r="DN109" s="34"/>
      <c r="DO109" s="33">
        <f t="shared" si="1481"/>
        <v>3</v>
      </c>
      <c r="DP109" s="33">
        <f t="shared" si="1482"/>
        <v>0</v>
      </c>
      <c r="DQ109" s="33"/>
      <c r="DR109" s="24"/>
      <c r="DS109" s="34">
        <f t="shared" si="1483"/>
        <v>643682.49</v>
      </c>
      <c r="DT109" s="34"/>
      <c r="DU109" s="34"/>
      <c r="DV109" s="33">
        <f>ROUND($I$109/12,0)</f>
        <v>1</v>
      </c>
      <c r="DW109" s="33">
        <f>ROUND(DV109*($J$109/$I$109),0)</f>
        <v>0</v>
      </c>
      <c r="DX109" s="33"/>
      <c r="DY109" s="24"/>
      <c r="DZ109" s="34">
        <f>ROUND(DV109*$H$109,2)</f>
        <v>214560.83</v>
      </c>
      <c r="EA109" s="34"/>
      <c r="EB109" s="34"/>
      <c r="EC109" s="33">
        <f>ROUND($M$109/12,0)</f>
        <v>2</v>
      </c>
      <c r="ED109" s="33">
        <f>ROUND(EC109*($N$109/$M$109),0)</f>
        <v>0</v>
      </c>
      <c r="EE109" s="33"/>
      <c r="EF109" s="24"/>
      <c r="EG109" s="34">
        <f>ROUND(EC109*$H$109,2)</f>
        <v>429121.66</v>
      </c>
      <c r="EH109" s="34"/>
      <c r="EI109" s="34"/>
      <c r="EJ109" s="33">
        <f t="shared" si="1484"/>
        <v>3</v>
      </c>
      <c r="EK109" s="33">
        <f t="shared" si="1485"/>
        <v>0</v>
      </c>
      <c r="EL109" s="33"/>
      <c r="EM109" s="24"/>
      <c r="EN109" s="34">
        <f t="shared" si="1486"/>
        <v>643682.49</v>
      </c>
      <c r="EO109" s="34"/>
      <c r="EP109" s="34"/>
      <c r="EQ109" s="33">
        <f>ROUND($I$109/12,0)</f>
        <v>1</v>
      </c>
      <c r="ER109" s="33">
        <f>ROUND(EQ109*($J$109/$I$109),0)</f>
        <v>0</v>
      </c>
      <c r="ES109" s="33"/>
      <c r="ET109" s="24"/>
      <c r="EU109" s="34">
        <f>ROUND(EQ109*$H$109,2)</f>
        <v>214560.83</v>
      </c>
      <c r="EV109" s="34"/>
      <c r="EW109" s="34"/>
      <c r="EX109" s="33">
        <f>ROUND($M$109/12,0)</f>
        <v>2</v>
      </c>
      <c r="EY109" s="33">
        <f>ROUND(EX109*($N$109/$M$109),0)</f>
        <v>0</v>
      </c>
      <c r="EZ109" s="33"/>
      <c r="FA109" s="24"/>
      <c r="FB109" s="34">
        <f>ROUND(EX109*$H$109,2)</f>
        <v>429121.66</v>
      </c>
      <c r="FC109" s="34"/>
      <c r="FD109" s="34"/>
      <c r="FE109" s="33">
        <f t="shared" si="1487"/>
        <v>3</v>
      </c>
      <c r="FF109" s="33">
        <f t="shared" si="1488"/>
        <v>0</v>
      </c>
      <c r="FG109" s="33"/>
      <c r="FH109" s="24"/>
      <c r="FI109" s="34">
        <f t="shared" si="1489"/>
        <v>643682.49</v>
      </c>
      <c r="FJ109" s="34"/>
      <c r="FK109" s="34"/>
      <c r="FL109" s="33">
        <f>ROUND($I$109/12,0)</f>
        <v>1</v>
      </c>
      <c r="FM109" s="33">
        <f>ROUND(FL109*($J$109/$I$109),0)</f>
        <v>0</v>
      </c>
      <c r="FN109" s="33"/>
      <c r="FO109" s="24"/>
      <c r="FP109" s="34">
        <f>ROUND(FL109*$H$109,2)</f>
        <v>214560.83</v>
      </c>
      <c r="FQ109" s="34"/>
      <c r="FR109" s="34"/>
      <c r="FS109" s="33">
        <f>ROUND($M$109/12,0)</f>
        <v>2</v>
      </c>
      <c r="FT109" s="33">
        <f>ROUND(FS109*($N$109/$M$109),0)</f>
        <v>0</v>
      </c>
      <c r="FU109" s="33"/>
      <c r="FV109" s="24"/>
      <c r="FW109" s="34">
        <f>ROUND(FS109*$H$109,2)</f>
        <v>429121.66</v>
      </c>
      <c r="FX109" s="34"/>
      <c r="FY109" s="34"/>
      <c r="FZ109" s="33">
        <f t="shared" si="1490"/>
        <v>3</v>
      </c>
      <c r="GA109" s="33">
        <f t="shared" si="1491"/>
        <v>0</v>
      </c>
      <c r="GB109" s="33"/>
      <c r="GC109" s="24"/>
      <c r="GD109" s="34">
        <f t="shared" si="1492"/>
        <v>643682.49</v>
      </c>
      <c r="GE109" s="34"/>
      <c r="GF109" s="34"/>
      <c r="GG109" s="33">
        <f>ROUND($I$109/12,0)</f>
        <v>1</v>
      </c>
      <c r="GH109" s="33">
        <f>ROUND(GG109*($J$109/$I$109),0)</f>
        <v>0</v>
      </c>
      <c r="GI109" s="33"/>
      <c r="GJ109" s="24"/>
      <c r="GK109" s="34">
        <f>ROUND(GG109*$H$109,2)</f>
        <v>214560.83</v>
      </c>
      <c r="GL109" s="34"/>
      <c r="GM109" s="34"/>
      <c r="GN109" s="33">
        <f>ROUND($M$109/12,0)</f>
        <v>2</v>
      </c>
      <c r="GO109" s="33">
        <f>ROUND(GN109*($N$109/$M$109),0)</f>
        <v>0</v>
      </c>
      <c r="GP109" s="33"/>
      <c r="GQ109" s="24"/>
      <c r="GR109" s="34">
        <f>ROUND(GN109*$H$109,2)</f>
        <v>429121.66</v>
      </c>
      <c r="GS109" s="34"/>
      <c r="GT109" s="34"/>
      <c r="GU109" s="33">
        <f t="shared" si="1493"/>
        <v>3</v>
      </c>
      <c r="GV109" s="33">
        <f t="shared" si="1494"/>
        <v>0</v>
      </c>
      <c r="GW109" s="33"/>
      <c r="GX109" s="24"/>
      <c r="GY109" s="34">
        <f t="shared" si="1495"/>
        <v>643682.49</v>
      </c>
      <c r="GZ109" s="34"/>
      <c r="HA109" s="34"/>
      <c r="HB109" s="33">
        <f>ROUND($I$109/12,0)</f>
        <v>1</v>
      </c>
      <c r="HC109" s="33">
        <f>ROUND(HB109*($J$109/$I$109),0)</f>
        <v>0</v>
      </c>
      <c r="HD109" s="33"/>
      <c r="HE109" s="24"/>
      <c r="HF109" s="34">
        <f>ROUND(HB109*$H$109,2)</f>
        <v>214560.83</v>
      </c>
      <c r="HG109" s="34"/>
      <c r="HH109" s="34"/>
      <c r="HI109" s="33">
        <f>ROUND($M$109/12,0)</f>
        <v>2</v>
      </c>
      <c r="HJ109" s="33">
        <f>ROUND(HI109*($N$109/$M$109),0)</f>
        <v>0</v>
      </c>
      <c r="HK109" s="33"/>
      <c r="HL109" s="24"/>
      <c r="HM109" s="34">
        <f>ROUND(HI109*$H$109,2)</f>
        <v>429121.66</v>
      </c>
      <c r="HN109" s="34"/>
      <c r="HO109" s="34"/>
      <c r="HP109" s="33">
        <f t="shared" si="1496"/>
        <v>3</v>
      </c>
      <c r="HQ109" s="33">
        <f t="shared" si="1497"/>
        <v>0</v>
      </c>
      <c r="HR109" s="33"/>
      <c r="HS109" s="24"/>
      <c r="HT109" s="34">
        <f t="shared" si="1498"/>
        <v>643682.49</v>
      </c>
      <c r="HU109" s="34"/>
      <c r="HV109" s="34"/>
      <c r="HW109" s="33">
        <f>ROUND($I$109/12,0)</f>
        <v>1</v>
      </c>
      <c r="HX109" s="33">
        <f>ROUND(HW109*($J$109/$I$109),0)</f>
        <v>0</v>
      </c>
      <c r="HY109" s="33"/>
      <c r="HZ109" s="24"/>
      <c r="IA109" s="34">
        <f>ROUND(HW109*$H$109,2)</f>
        <v>214560.83</v>
      </c>
      <c r="IB109" s="34"/>
      <c r="IC109" s="34"/>
      <c r="ID109" s="33">
        <f>ROUND($M$109/12,0)</f>
        <v>2</v>
      </c>
      <c r="IE109" s="33">
        <f>ROUND(ID109*($N$109/$M$109),0)</f>
        <v>0</v>
      </c>
      <c r="IF109" s="33"/>
      <c r="IG109" s="24"/>
      <c r="IH109" s="34">
        <f>ROUND(ID109*$H$109,2)</f>
        <v>429121.66</v>
      </c>
      <c r="II109" s="34"/>
      <c r="IJ109" s="34"/>
      <c r="IK109" s="33">
        <f t="shared" si="1499"/>
        <v>3</v>
      </c>
      <c r="IL109" s="33">
        <f t="shared" si="1500"/>
        <v>0</v>
      </c>
      <c r="IM109" s="33"/>
      <c r="IN109" s="24"/>
      <c r="IO109" s="34">
        <f t="shared" si="1501"/>
        <v>643682.49</v>
      </c>
      <c r="IP109" s="34"/>
      <c r="IQ109" s="34"/>
      <c r="IR109" s="33">
        <f>ROUND($I$109/12,0)</f>
        <v>1</v>
      </c>
      <c r="IS109" s="33">
        <f>ROUND(IR109*($J$109/$I$109),0)</f>
        <v>0</v>
      </c>
      <c r="IT109" s="33"/>
      <c r="IU109" s="24"/>
      <c r="IV109" s="34">
        <f>ROUND(IR109*$H$109,2)</f>
        <v>214560.83</v>
      </c>
      <c r="IW109" s="34"/>
      <c r="IX109" s="34"/>
      <c r="IY109" s="33">
        <f>ROUND($M$109/12,0)-1</f>
        <v>1</v>
      </c>
      <c r="IZ109" s="33">
        <f>ROUND(IY109*($N$109/$M$109),0)</f>
        <v>0</v>
      </c>
      <c r="JA109" s="33"/>
      <c r="JB109" s="24"/>
      <c r="JC109" s="34">
        <f>ROUND(IY109*$H$109,2)</f>
        <v>214560.83</v>
      </c>
      <c r="JD109" s="33">
        <f t="shared" si="1502"/>
        <v>2</v>
      </c>
      <c r="JE109" s="33">
        <f t="shared" si="1503"/>
        <v>0</v>
      </c>
      <c r="JF109" s="33"/>
      <c r="JG109" s="24"/>
      <c r="JH109" s="34">
        <f t="shared" si="1504"/>
        <v>429121.66</v>
      </c>
      <c r="JI109" s="33">
        <f>U109+AP109+BK109+CF109+DA109+DV109+EQ109+FL109+GG109+HB109+HW109+IR109</f>
        <v>12</v>
      </c>
      <c r="JJ109" s="33">
        <f>V109+AQ109+BL109+CG109+DB109+DW109+ER109+FM109+GH109+HC109+HX109+IS109</f>
        <v>0</v>
      </c>
      <c r="JK109" s="33"/>
      <c r="JL109" s="34">
        <f>Y109+AT109+BO109+CJ109+DE109+DZ109+EU109+FP109+GK109+HF109+IA109+IV109</f>
        <v>2574729.9600000004</v>
      </c>
      <c r="JM109" s="33">
        <f t="shared" si="1505"/>
        <v>23</v>
      </c>
      <c r="JN109" s="33">
        <f t="shared" si="1506"/>
        <v>0</v>
      </c>
      <c r="JO109" s="33"/>
      <c r="JP109" s="34">
        <f t="shared" si="1507"/>
        <v>4934899.0900000008</v>
      </c>
      <c r="JQ109" s="33">
        <f t="shared" si="1508"/>
        <v>35</v>
      </c>
      <c r="JR109" s="33">
        <f t="shared" si="1509"/>
        <v>0</v>
      </c>
      <c r="JS109" s="24"/>
      <c r="JT109" s="34">
        <f t="shared" si="1510"/>
        <v>7509629.0500000007</v>
      </c>
      <c r="JV109" s="73">
        <f t="shared" si="1419"/>
        <v>0</v>
      </c>
      <c r="JW109" s="73">
        <f t="shared" si="1420"/>
        <v>0</v>
      </c>
      <c r="JX109" s="73" t="e">
        <f t="shared" si="1421"/>
        <v>#VALUE!</v>
      </c>
      <c r="JY109" s="80">
        <f t="shared" si="1422"/>
        <v>0</v>
      </c>
      <c r="JZ109" s="73">
        <f t="shared" si="1423"/>
        <v>0</v>
      </c>
      <c r="KA109" s="73">
        <f t="shared" si="1424"/>
        <v>0</v>
      </c>
      <c r="KB109" s="73">
        <f t="shared" si="1425"/>
        <v>0</v>
      </c>
      <c r="KC109" s="73">
        <f t="shared" si="1426"/>
        <v>0</v>
      </c>
      <c r="KD109" s="73">
        <f t="shared" si="1427"/>
        <v>0</v>
      </c>
      <c r="KE109" s="73">
        <f t="shared" si="1428"/>
        <v>0</v>
      </c>
      <c r="KF109" s="73">
        <f t="shared" si="1429"/>
        <v>0</v>
      </c>
      <c r="KG109" s="73">
        <f t="shared" si="1430"/>
        <v>0</v>
      </c>
    </row>
    <row r="110" spans="1:293" s="22" customFormat="1" ht="20.25" hidden="1" customHeight="1">
      <c r="A110" s="25">
        <v>110064</v>
      </c>
      <c r="B110" s="25" t="s">
        <v>47</v>
      </c>
      <c r="C110" s="25"/>
      <c r="D110" s="25"/>
      <c r="E110" s="37" t="s">
        <v>127</v>
      </c>
      <c r="F110" s="47"/>
      <c r="G110" s="53"/>
      <c r="H110" s="37"/>
      <c r="I110" s="89">
        <f>I111</f>
        <v>6</v>
      </c>
      <c r="J110" s="89">
        <f>J111</f>
        <v>0</v>
      </c>
      <c r="K110" s="90"/>
      <c r="L110" s="91">
        <f>L111</f>
        <v>1090546.3799999999</v>
      </c>
      <c r="M110" s="89">
        <f>M111</f>
        <v>14</v>
      </c>
      <c r="N110" s="36">
        <f>N111</f>
        <v>0</v>
      </c>
      <c r="O110" s="25"/>
      <c r="P110" s="37">
        <f>P111</f>
        <v>2544608.2200000002</v>
      </c>
      <c r="Q110" s="36">
        <f>Q111</f>
        <v>20</v>
      </c>
      <c r="R110" s="36">
        <f>R111</f>
        <v>0</v>
      </c>
      <c r="S110" s="25"/>
      <c r="T110" s="37">
        <f>T111</f>
        <v>3635154.6</v>
      </c>
      <c r="U110" s="36">
        <f>U111</f>
        <v>1</v>
      </c>
      <c r="V110" s="36">
        <f>V111</f>
        <v>0</v>
      </c>
      <c r="W110" s="36"/>
      <c r="X110" s="25"/>
      <c r="Y110" s="37">
        <f>Y111</f>
        <v>181757.73</v>
      </c>
      <c r="Z110" s="37"/>
      <c r="AA110" s="37"/>
      <c r="AB110" s="36">
        <f>AB111</f>
        <v>2</v>
      </c>
      <c r="AC110" s="36">
        <f>AC111</f>
        <v>0</v>
      </c>
      <c r="AD110" s="36"/>
      <c r="AE110" s="25"/>
      <c r="AF110" s="37">
        <f>AF111</f>
        <v>363515.46</v>
      </c>
      <c r="AG110" s="37"/>
      <c r="AH110" s="37"/>
      <c r="AI110" s="36">
        <f>AI111</f>
        <v>3</v>
      </c>
      <c r="AJ110" s="36">
        <f>AJ111</f>
        <v>0</v>
      </c>
      <c r="AK110" s="36"/>
      <c r="AL110" s="25"/>
      <c r="AM110" s="37">
        <f>AM111</f>
        <v>545273.19000000006</v>
      </c>
      <c r="AN110" s="37"/>
      <c r="AO110" s="37"/>
      <c r="AP110" s="36">
        <f>AP111</f>
        <v>1</v>
      </c>
      <c r="AQ110" s="36">
        <f>AQ111</f>
        <v>0</v>
      </c>
      <c r="AR110" s="36"/>
      <c r="AS110" s="25"/>
      <c r="AT110" s="37">
        <f>AT111</f>
        <v>181757.73</v>
      </c>
      <c r="AU110" s="37"/>
      <c r="AV110" s="37"/>
      <c r="AW110" s="36">
        <f>AW111</f>
        <v>2</v>
      </c>
      <c r="AX110" s="36">
        <f>AX111</f>
        <v>0</v>
      </c>
      <c r="AY110" s="36"/>
      <c r="AZ110" s="25"/>
      <c r="BA110" s="37">
        <f>BA111</f>
        <v>363515.46</v>
      </c>
      <c r="BB110" s="37"/>
      <c r="BC110" s="37"/>
      <c r="BD110" s="36">
        <f>BD111</f>
        <v>3</v>
      </c>
      <c r="BE110" s="36">
        <f>BE111</f>
        <v>0</v>
      </c>
      <c r="BF110" s="36"/>
      <c r="BG110" s="25"/>
      <c r="BH110" s="37">
        <f>BH111</f>
        <v>545273.19000000006</v>
      </c>
      <c r="BI110" s="37"/>
      <c r="BJ110" s="37"/>
      <c r="BK110" s="36">
        <f>BK111</f>
        <v>1</v>
      </c>
      <c r="BL110" s="36">
        <f>BL111</f>
        <v>0</v>
      </c>
      <c r="BM110" s="36"/>
      <c r="BN110" s="25"/>
      <c r="BO110" s="37">
        <f>BO111</f>
        <v>181757.73</v>
      </c>
      <c r="BP110" s="37"/>
      <c r="BQ110" s="37"/>
      <c r="BR110" s="36">
        <f>BR111</f>
        <v>1</v>
      </c>
      <c r="BS110" s="36">
        <f>BS111</f>
        <v>0</v>
      </c>
      <c r="BT110" s="36"/>
      <c r="BU110" s="25"/>
      <c r="BV110" s="37">
        <f>BV111</f>
        <v>181757.73</v>
      </c>
      <c r="BW110" s="37"/>
      <c r="BX110" s="37"/>
      <c r="BY110" s="36">
        <f>BY111</f>
        <v>2</v>
      </c>
      <c r="BZ110" s="36">
        <f>BZ111</f>
        <v>0</v>
      </c>
      <c r="CA110" s="36"/>
      <c r="CB110" s="25"/>
      <c r="CC110" s="37">
        <f>CC111</f>
        <v>363515.46</v>
      </c>
      <c r="CD110" s="37"/>
      <c r="CE110" s="37"/>
      <c r="CF110" s="36">
        <f>CF111</f>
        <v>1</v>
      </c>
      <c r="CG110" s="36">
        <f>CG111</f>
        <v>0</v>
      </c>
      <c r="CH110" s="36"/>
      <c r="CI110" s="25"/>
      <c r="CJ110" s="37">
        <f>CJ111</f>
        <v>181757.73</v>
      </c>
      <c r="CK110" s="37"/>
      <c r="CL110" s="37"/>
      <c r="CM110" s="36">
        <f>CM111</f>
        <v>1</v>
      </c>
      <c r="CN110" s="36">
        <f>CN111</f>
        <v>0</v>
      </c>
      <c r="CO110" s="36"/>
      <c r="CP110" s="25"/>
      <c r="CQ110" s="37">
        <f>CQ111</f>
        <v>181757.73</v>
      </c>
      <c r="CR110" s="37"/>
      <c r="CS110" s="37"/>
      <c r="CT110" s="36">
        <f>CT111</f>
        <v>2</v>
      </c>
      <c r="CU110" s="36">
        <f>CU111</f>
        <v>0</v>
      </c>
      <c r="CV110" s="36"/>
      <c r="CW110" s="25"/>
      <c r="CX110" s="37">
        <f>CX111</f>
        <v>363515.46</v>
      </c>
      <c r="CY110" s="37"/>
      <c r="CZ110" s="37"/>
      <c r="DA110" s="36">
        <f>DA111</f>
        <v>1</v>
      </c>
      <c r="DB110" s="36">
        <f>DB111</f>
        <v>0</v>
      </c>
      <c r="DC110" s="36"/>
      <c r="DD110" s="25"/>
      <c r="DE110" s="37">
        <f>DE111</f>
        <v>181757.73</v>
      </c>
      <c r="DF110" s="37"/>
      <c r="DG110" s="37"/>
      <c r="DH110" s="36">
        <f>DH111</f>
        <v>1</v>
      </c>
      <c r="DI110" s="36">
        <f>DI111</f>
        <v>0</v>
      </c>
      <c r="DJ110" s="36"/>
      <c r="DK110" s="25"/>
      <c r="DL110" s="37">
        <f>DL111</f>
        <v>181757.73</v>
      </c>
      <c r="DM110" s="37"/>
      <c r="DN110" s="37"/>
      <c r="DO110" s="36">
        <f>DO111</f>
        <v>2</v>
      </c>
      <c r="DP110" s="36">
        <f>DP111</f>
        <v>0</v>
      </c>
      <c r="DQ110" s="36"/>
      <c r="DR110" s="25"/>
      <c r="DS110" s="37">
        <f>DS111</f>
        <v>363515.46</v>
      </c>
      <c r="DT110" s="37"/>
      <c r="DU110" s="37"/>
      <c r="DV110" s="36">
        <f>DV111</f>
        <v>1</v>
      </c>
      <c r="DW110" s="36">
        <f>DW111</f>
        <v>0</v>
      </c>
      <c r="DX110" s="36"/>
      <c r="DY110" s="25"/>
      <c r="DZ110" s="37">
        <f>DZ111</f>
        <v>181757.73</v>
      </c>
      <c r="EA110" s="37"/>
      <c r="EB110" s="37"/>
      <c r="EC110" s="36">
        <f>EC111</f>
        <v>1</v>
      </c>
      <c r="ED110" s="36">
        <f>ED111</f>
        <v>0</v>
      </c>
      <c r="EE110" s="36"/>
      <c r="EF110" s="25"/>
      <c r="EG110" s="37">
        <f>EG111</f>
        <v>181757.73</v>
      </c>
      <c r="EH110" s="37"/>
      <c r="EI110" s="37"/>
      <c r="EJ110" s="36">
        <f>EJ111</f>
        <v>2</v>
      </c>
      <c r="EK110" s="36">
        <f>EK111</f>
        <v>0</v>
      </c>
      <c r="EL110" s="36"/>
      <c r="EM110" s="25"/>
      <c r="EN110" s="37">
        <f>EN111</f>
        <v>363515.46</v>
      </c>
      <c r="EO110" s="37"/>
      <c r="EP110" s="37"/>
      <c r="EQ110" s="36">
        <f>EQ111</f>
        <v>0</v>
      </c>
      <c r="ER110" s="36">
        <f>ER111</f>
        <v>0</v>
      </c>
      <c r="ES110" s="36"/>
      <c r="ET110" s="25"/>
      <c r="EU110" s="37">
        <f>EU111</f>
        <v>0</v>
      </c>
      <c r="EV110" s="37"/>
      <c r="EW110" s="37"/>
      <c r="EX110" s="36">
        <f>EX111</f>
        <v>1</v>
      </c>
      <c r="EY110" s="36">
        <f>EY111</f>
        <v>0</v>
      </c>
      <c r="EZ110" s="36"/>
      <c r="FA110" s="25"/>
      <c r="FB110" s="37">
        <f>FB111</f>
        <v>181757.73</v>
      </c>
      <c r="FC110" s="37"/>
      <c r="FD110" s="37"/>
      <c r="FE110" s="36">
        <f>FE111</f>
        <v>1</v>
      </c>
      <c r="FF110" s="36">
        <f>FF111</f>
        <v>0</v>
      </c>
      <c r="FG110" s="36"/>
      <c r="FH110" s="25"/>
      <c r="FI110" s="37">
        <f>FI111</f>
        <v>181757.73</v>
      </c>
      <c r="FJ110" s="37"/>
      <c r="FK110" s="37"/>
      <c r="FL110" s="36">
        <f>FL111</f>
        <v>0</v>
      </c>
      <c r="FM110" s="36">
        <f>FM111</f>
        <v>0</v>
      </c>
      <c r="FN110" s="36"/>
      <c r="FO110" s="25"/>
      <c r="FP110" s="37">
        <f>FP111</f>
        <v>0</v>
      </c>
      <c r="FQ110" s="37"/>
      <c r="FR110" s="37"/>
      <c r="FS110" s="36">
        <f>FS111</f>
        <v>1</v>
      </c>
      <c r="FT110" s="36">
        <f>FT111</f>
        <v>0</v>
      </c>
      <c r="FU110" s="36"/>
      <c r="FV110" s="25"/>
      <c r="FW110" s="37">
        <f>FW111</f>
        <v>181757.73</v>
      </c>
      <c r="FX110" s="37"/>
      <c r="FY110" s="37"/>
      <c r="FZ110" s="36">
        <f>FZ111</f>
        <v>1</v>
      </c>
      <c r="GA110" s="36">
        <f>GA111</f>
        <v>0</v>
      </c>
      <c r="GB110" s="36"/>
      <c r="GC110" s="25"/>
      <c r="GD110" s="37">
        <f>GD111</f>
        <v>181757.73</v>
      </c>
      <c r="GE110" s="37"/>
      <c r="GF110" s="37"/>
      <c r="GG110" s="36">
        <f>GG111</f>
        <v>0</v>
      </c>
      <c r="GH110" s="36">
        <f>GH111</f>
        <v>0</v>
      </c>
      <c r="GI110" s="36"/>
      <c r="GJ110" s="25"/>
      <c r="GK110" s="37">
        <f>GK111</f>
        <v>0</v>
      </c>
      <c r="GL110" s="37"/>
      <c r="GM110" s="37"/>
      <c r="GN110" s="36">
        <f>GN111</f>
        <v>1</v>
      </c>
      <c r="GO110" s="36">
        <f>GO111</f>
        <v>0</v>
      </c>
      <c r="GP110" s="36"/>
      <c r="GQ110" s="25"/>
      <c r="GR110" s="37">
        <f>GR111</f>
        <v>181757.73</v>
      </c>
      <c r="GS110" s="37"/>
      <c r="GT110" s="37"/>
      <c r="GU110" s="36">
        <f>GU111</f>
        <v>1</v>
      </c>
      <c r="GV110" s="36">
        <f>GV111</f>
        <v>0</v>
      </c>
      <c r="GW110" s="36"/>
      <c r="GX110" s="25"/>
      <c r="GY110" s="37">
        <f>GY111</f>
        <v>181757.73</v>
      </c>
      <c r="GZ110" s="37"/>
      <c r="HA110" s="37"/>
      <c r="HB110" s="36">
        <f>HB111</f>
        <v>0</v>
      </c>
      <c r="HC110" s="36">
        <f>HC111</f>
        <v>0</v>
      </c>
      <c r="HD110" s="36"/>
      <c r="HE110" s="25"/>
      <c r="HF110" s="37">
        <f>HF111</f>
        <v>0</v>
      </c>
      <c r="HG110" s="37"/>
      <c r="HH110" s="37"/>
      <c r="HI110" s="36">
        <f>HI111</f>
        <v>1</v>
      </c>
      <c r="HJ110" s="36">
        <f>HJ111</f>
        <v>0</v>
      </c>
      <c r="HK110" s="36"/>
      <c r="HL110" s="25"/>
      <c r="HM110" s="37">
        <f>HM111</f>
        <v>181757.73</v>
      </c>
      <c r="HN110" s="37"/>
      <c r="HO110" s="37"/>
      <c r="HP110" s="36">
        <f>HP111</f>
        <v>1</v>
      </c>
      <c r="HQ110" s="36">
        <f>HQ111</f>
        <v>0</v>
      </c>
      <c r="HR110" s="36"/>
      <c r="HS110" s="25"/>
      <c r="HT110" s="37">
        <f>HT111</f>
        <v>181757.73</v>
      </c>
      <c r="HU110" s="37"/>
      <c r="HV110" s="37"/>
      <c r="HW110" s="36">
        <f>HW111</f>
        <v>0</v>
      </c>
      <c r="HX110" s="36">
        <f>HX111</f>
        <v>0</v>
      </c>
      <c r="HY110" s="36"/>
      <c r="HZ110" s="25"/>
      <c r="IA110" s="37">
        <f>IA111</f>
        <v>0</v>
      </c>
      <c r="IB110" s="37"/>
      <c r="IC110" s="37"/>
      <c r="ID110" s="36">
        <f>ID111</f>
        <v>1</v>
      </c>
      <c r="IE110" s="36">
        <f>IE111</f>
        <v>0</v>
      </c>
      <c r="IF110" s="36"/>
      <c r="IG110" s="25"/>
      <c r="IH110" s="37">
        <f>IH111</f>
        <v>181757.73</v>
      </c>
      <c r="II110" s="37"/>
      <c r="IJ110" s="37"/>
      <c r="IK110" s="36">
        <f>IK111</f>
        <v>1</v>
      </c>
      <c r="IL110" s="36">
        <f>IL111</f>
        <v>0</v>
      </c>
      <c r="IM110" s="36"/>
      <c r="IN110" s="25"/>
      <c r="IO110" s="37">
        <f>IO111</f>
        <v>181757.73</v>
      </c>
      <c r="IP110" s="37"/>
      <c r="IQ110" s="37"/>
      <c r="IR110" s="36">
        <f>IR111</f>
        <v>0</v>
      </c>
      <c r="IS110" s="36">
        <f>IS111</f>
        <v>0</v>
      </c>
      <c r="IT110" s="36"/>
      <c r="IU110" s="25"/>
      <c r="IV110" s="37">
        <f>IV111</f>
        <v>0</v>
      </c>
      <c r="IW110" s="37"/>
      <c r="IX110" s="37"/>
      <c r="IY110" s="36">
        <f>IY111</f>
        <v>1</v>
      </c>
      <c r="IZ110" s="36">
        <f>IZ111</f>
        <v>0</v>
      </c>
      <c r="JA110" s="36"/>
      <c r="JB110" s="25"/>
      <c r="JC110" s="37">
        <f>JC111</f>
        <v>181757.73</v>
      </c>
      <c r="JD110" s="36">
        <f>JD111</f>
        <v>1</v>
      </c>
      <c r="JE110" s="36">
        <f>JE111</f>
        <v>0</v>
      </c>
      <c r="JF110" s="36"/>
      <c r="JG110" s="25"/>
      <c r="JH110" s="37">
        <f>JH111</f>
        <v>181757.73</v>
      </c>
      <c r="JI110" s="36">
        <f>JI111</f>
        <v>6</v>
      </c>
      <c r="JJ110" s="36">
        <f>JJ111</f>
        <v>0</v>
      </c>
      <c r="JK110" s="25"/>
      <c r="JL110" s="37">
        <f>JL111</f>
        <v>1090546.3800000001</v>
      </c>
      <c r="JM110" s="36">
        <f>JM111</f>
        <v>14</v>
      </c>
      <c r="JN110" s="36">
        <f>JN111</f>
        <v>0</v>
      </c>
      <c r="JO110" s="25"/>
      <c r="JP110" s="37">
        <f>JP111</f>
        <v>2544608.2200000002</v>
      </c>
      <c r="JQ110" s="36">
        <f>JQ111</f>
        <v>20</v>
      </c>
      <c r="JR110" s="36">
        <f>JR111</f>
        <v>0</v>
      </c>
      <c r="JS110" s="25"/>
      <c r="JT110" s="37">
        <f>JT111</f>
        <v>3635154.6000000006</v>
      </c>
      <c r="JV110" s="73">
        <f t="shared" si="1419"/>
        <v>0</v>
      </c>
      <c r="JW110" s="73">
        <f t="shared" si="1420"/>
        <v>0</v>
      </c>
      <c r="JX110" s="73">
        <f t="shared" si="1421"/>
        <v>0</v>
      </c>
      <c r="JY110" s="80">
        <f t="shared" si="1422"/>
        <v>0</v>
      </c>
      <c r="JZ110" s="73">
        <f t="shared" si="1423"/>
        <v>0</v>
      </c>
      <c r="KA110" s="73">
        <f t="shared" si="1424"/>
        <v>0</v>
      </c>
      <c r="KB110" s="73">
        <f t="shared" si="1425"/>
        <v>0</v>
      </c>
      <c r="KC110" s="73">
        <f t="shared" si="1426"/>
        <v>0</v>
      </c>
      <c r="KD110" s="73">
        <f t="shared" si="1427"/>
        <v>0</v>
      </c>
      <c r="KE110" s="73">
        <f t="shared" si="1428"/>
        <v>0</v>
      </c>
      <c r="KF110" s="73">
        <f t="shared" si="1429"/>
        <v>0</v>
      </c>
      <c r="KG110" s="73">
        <f t="shared" si="1430"/>
        <v>0</v>
      </c>
    </row>
    <row r="111" spans="1:293" ht="20.25" hidden="1" customHeight="1">
      <c r="A111" s="24">
        <v>110064</v>
      </c>
      <c r="B111" s="24" t="s">
        <v>47</v>
      </c>
      <c r="C111" s="24">
        <v>12</v>
      </c>
      <c r="D111" s="24" t="s">
        <v>126</v>
      </c>
      <c r="E111" s="34" t="s">
        <v>127</v>
      </c>
      <c r="F111" s="46" t="s">
        <v>128</v>
      </c>
      <c r="G111" s="52" t="s">
        <v>129</v>
      </c>
      <c r="H111" s="34">
        <v>181757.73</v>
      </c>
      <c r="I111" s="86">
        <v>6</v>
      </c>
      <c r="J111" s="86"/>
      <c r="K111" s="87" t="s">
        <v>93</v>
      </c>
      <c r="L111" s="88">
        <f t="shared" si="1471"/>
        <v>1090546.3799999999</v>
      </c>
      <c r="M111" s="86">
        <v>14</v>
      </c>
      <c r="N111" s="33"/>
      <c r="O111" s="24"/>
      <c r="P111" s="34">
        <f>ROUND(H111*M111,2)</f>
        <v>2544608.2200000002</v>
      </c>
      <c r="Q111" s="33">
        <f>I111+M111</f>
        <v>20</v>
      </c>
      <c r="R111" s="33">
        <f>J111+N111</f>
        <v>0</v>
      </c>
      <c r="S111" s="24"/>
      <c r="T111" s="34">
        <f>L111+P111</f>
        <v>3635154.6</v>
      </c>
      <c r="U111" s="33">
        <v>1</v>
      </c>
      <c r="V111" s="33">
        <f>ROUND(U111*($J$111/$I$111),0)</f>
        <v>0</v>
      </c>
      <c r="W111" s="33"/>
      <c r="X111" s="24"/>
      <c r="Y111" s="34">
        <f>ROUND(U111*$H$111,2)</f>
        <v>181757.73</v>
      </c>
      <c r="Z111" s="34"/>
      <c r="AA111" s="34"/>
      <c r="AB111" s="33">
        <f>ROUND($M$111/12,0)+1</f>
        <v>2</v>
      </c>
      <c r="AC111" s="33">
        <f>ROUND(AB111*($N$111/$M$111),0)</f>
        <v>0</v>
      </c>
      <c r="AD111" s="33"/>
      <c r="AE111" s="24"/>
      <c r="AF111" s="34">
        <f>ROUND(AB111*$H$111,2)</f>
        <v>363515.46</v>
      </c>
      <c r="AG111" s="34"/>
      <c r="AH111" s="34"/>
      <c r="AI111" s="33">
        <f>U111+AB111</f>
        <v>3</v>
      </c>
      <c r="AJ111" s="33">
        <f>V111+AC111</f>
        <v>0</v>
      </c>
      <c r="AK111" s="33"/>
      <c r="AL111" s="24"/>
      <c r="AM111" s="34">
        <f>Y111+AF111</f>
        <v>545273.19000000006</v>
      </c>
      <c r="AN111" s="34"/>
      <c r="AO111" s="34"/>
      <c r="AP111" s="33">
        <v>1</v>
      </c>
      <c r="AQ111" s="33">
        <f>ROUND(AP111*($J$111/$I$111),0)</f>
        <v>0</v>
      </c>
      <c r="AR111" s="33"/>
      <c r="AS111" s="24"/>
      <c r="AT111" s="34">
        <f>ROUND(AP111*$H$111,2)</f>
        <v>181757.73</v>
      </c>
      <c r="AU111" s="34"/>
      <c r="AV111" s="34"/>
      <c r="AW111" s="33">
        <f>ROUND($M$111/12,0)+1</f>
        <v>2</v>
      </c>
      <c r="AX111" s="33">
        <f>ROUND(AW111*($N$111/$M$111),0)</f>
        <v>0</v>
      </c>
      <c r="AY111" s="33"/>
      <c r="AZ111" s="24"/>
      <c r="BA111" s="34">
        <f>ROUND(AW111*$H$111,2)</f>
        <v>363515.46</v>
      </c>
      <c r="BB111" s="34"/>
      <c r="BC111" s="34"/>
      <c r="BD111" s="33">
        <f t="shared" ref="BD111" si="1511">AP111+AW111</f>
        <v>3</v>
      </c>
      <c r="BE111" s="33">
        <f t="shared" ref="BE111" si="1512">AQ111+AX111</f>
        <v>0</v>
      </c>
      <c r="BF111" s="33"/>
      <c r="BG111" s="24"/>
      <c r="BH111" s="34">
        <f t="shared" ref="BH111" si="1513">AT111+BA111</f>
        <v>545273.19000000006</v>
      </c>
      <c r="BI111" s="34"/>
      <c r="BJ111" s="34"/>
      <c r="BK111" s="33">
        <v>1</v>
      </c>
      <c r="BL111" s="33">
        <f>ROUND(BK111*($J$111/$I$111),0)</f>
        <v>0</v>
      </c>
      <c r="BM111" s="33"/>
      <c r="BN111" s="24"/>
      <c r="BO111" s="34">
        <f>ROUND(BK111*$H$111,2)</f>
        <v>181757.73</v>
      </c>
      <c r="BP111" s="34"/>
      <c r="BQ111" s="34"/>
      <c r="BR111" s="33">
        <f>ROUND($M$111/12,0)</f>
        <v>1</v>
      </c>
      <c r="BS111" s="33">
        <f>ROUND(BR111*($N$111/$M$111),0)</f>
        <v>0</v>
      </c>
      <c r="BT111" s="33"/>
      <c r="BU111" s="24"/>
      <c r="BV111" s="34">
        <f>ROUND(BR111*$H$111,2)</f>
        <v>181757.73</v>
      </c>
      <c r="BW111" s="34"/>
      <c r="BX111" s="34"/>
      <c r="BY111" s="33">
        <f t="shared" ref="BY111" si="1514">BK111+BR111</f>
        <v>2</v>
      </c>
      <c r="BZ111" s="33">
        <f t="shared" ref="BZ111" si="1515">BL111+BS111</f>
        <v>0</v>
      </c>
      <c r="CA111" s="33"/>
      <c r="CB111" s="24"/>
      <c r="CC111" s="34">
        <f t="shared" ref="CC111" si="1516">BO111+BV111</f>
        <v>363515.46</v>
      </c>
      <c r="CD111" s="34"/>
      <c r="CE111" s="34"/>
      <c r="CF111" s="33">
        <v>1</v>
      </c>
      <c r="CG111" s="33">
        <f>ROUND(CF111*($J$111/$I$111),0)</f>
        <v>0</v>
      </c>
      <c r="CH111" s="33"/>
      <c r="CI111" s="24"/>
      <c r="CJ111" s="34">
        <f>ROUND(CF111*$H$111,2)</f>
        <v>181757.73</v>
      </c>
      <c r="CK111" s="34"/>
      <c r="CL111" s="34"/>
      <c r="CM111" s="33">
        <f>ROUND($M$111/12,0)</f>
        <v>1</v>
      </c>
      <c r="CN111" s="33">
        <f>ROUND(CM111*($N$111/$M$111),0)</f>
        <v>0</v>
      </c>
      <c r="CO111" s="33"/>
      <c r="CP111" s="24"/>
      <c r="CQ111" s="34">
        <f>ROUND(CM111*$H$111,2)</f>
        <v>181757.73</v>
      </c>
      <c r="CR111" s="34"/>
      <c r="CS111" s="34"/>
      <c r="CT111" s="33">
        <f t="shared" ref="CT111" si="1517">CF111+CM111</f>
        <v>2</v>
      </c>
      <c r="CU111" s="33">
        <f t="shared" ref="CU111" si="1518">CG111+CN111</f>
        <v>0</v>
      </c>
      <c r="CV111" s="33"/>
      <c r="CW111" s="24"/>
      <c r="CX111" s="34">
        <f t="shared" ref="CX111" si="1519">CJ111+CQ111</f>
        <v>363515.46</v>
      </c>
      <c r="CY111" s="34"/>
      <c r="CZ111" s="34"/>
      <c r="DA111" s="33">
        <v>1</v>
      </c>
      <c r="DB111" s="33">
        <f>ROUND(DA111*($J$111/$I$111),0)</f>
        <v>0</v>
      </c>
      <c r="DC111" s="33"/>
      <c r="DD111" s="24"/>
      <c r="DE111" s="34">
        <f>ROUND(DA111*$H$111,2)</f>
        <v>181757.73</v>
      </c>
      <c r="DF111" s="34"/>
      <c r="DG111" s="34"/>
      <c r="DH111" s="33">
        <f>ROUND($M$111/12,0)</f>
        <v>1</v>
      </c>
      <c r="DI111" s="33">
        <f>ROUND(DH111*($N$111/$M$111),0)</f>
        <v>0</v>
      </c>
      <c r="DJ111" s="33"/>
      <c r="DK111" s="24"/>
      <c r="DL111" s="34">
        <f>ROUND(DH111*$H$111,2)</f>
        <v>181757.73</v>
      </c>
      <c r="DM111" s="34"/>
      <c r="DN111" s="34"/>
      <c r="DO111" s="33">
        <f t="shared" ref="DO111" si="1520">DA111+DH111</f>
        <v>2</v>
      </c>
      <c r="DP111" s="33">
        <f t="shared" ref="DP111" si="1521">DB111+DI111</f>
        <v>0</v>
      </c>
      <c r="DQ111" s="33"/>
      <c r="DR111" s="24"/>
      <c r="DS111" s="34">
        <f t="shared" ref="DS111" si="1522">DE111+DL111</f>
        <v>363515.46</v>
      </c>
      <c r="DT111" s="34"/>
      <c r="DU111" s="34"/>
      <c r="DV111" s="33">
        <v>1</v>
      </c>
      <c r="DW111" s="33">
        <f>ROUND(DV111*($J$111/$I$111),0)</f>
        <v>0</v>
      </c>
      <c r="DX111" s="33"/>
      <c r="DY111" s="24"/>
      <c r="DZ111" s="34">
        <f>ROUND(DV111*$H$111,2)</f>
        <v>181757.73</v>
      </c>
      <c r="EA111" s="34"/>
      <c r="EB111" s="34"/>
      <c r="EC111" s="33">
        <f>ROUND($M$111/12,0)</f>
        <v>1</v>
      </c>
      <c r="ED111" s="33">
        <f>ROUND(EC111*($N$111/$M$111),0)</f>
        <v>0</v>
      </c>
      <c r="EE111" s="33"/>
      <c r="EF111" s="24"/>
      <c r="EG111" s="34">
        <f>ROUND(EC111*$H$111,2)</f>
        <v>181757.73</v>
      </c>
      <c r="EH111" s="34"/>
      <c r="EI111" s="34"/>
      <c r="EJ111" s="33">
        <f t="shared" ref="EJ111" si="1523">DV111+EC111</f>
        <v>2</v>
      </c>
      <c r="EK111" s="33">
        <f t="shared" ref="EK111" si="1524">DW111+ED111</f>
        <v>0</v>
      </c>
      <c r="EL111" s="33"/>
      <c r="EM111" s="24"/>
      <c r="EN111" s="34">
        <f t="shared" ref="EN111" si="1525">DZ111+EG111</f>
        <v>363515.46</v>
      </c>
      <c r="EO111" s="34"/>
      <c r="EP111" s="34"/>
      <c r="EQ111" s="33"/>
      <c r="ER111" s="33">
        <f>ROUND(EQ111*($J$111/$I$111),0)</f>
        <v>0</v>
      </c>
      <c r="ES111" s="33"/>
      <c r="ET111" s="24"/>
      <c r="EU111" s="34">
        <f>ROUND(EQ111*$H$111,2)</f>
        <v>0</v>
      </c>
      <c r="EV111" s="34"/>
      <c r="EW111" s="34"/>
      <c r="EX111" s="33">
        <f>ROUND($M$111/12,0)</f>
        <v>1</v>
      </c>
      <c r="EY111" s="33">
        <f>ROUND(EX111*($N$111/$M$111),0)</f>
        <v>0</v>
      </c>
      <c r="EZ111" s="33"/>
      <c r="FA111" s="24"/>
      <c r="FB111" s="34">
        <f>ROUND(EX111*$H$111,2)</f>
        <v>181757.73</v>
      </c>
      <c r="FC111" s="34"/>
      <c r="FD111" s="34"/>
      <c r="FE111" s="33">
        <f t="shared" ref="FE111" si="1526">EQ111+EX111</f>
        <v>1</v>
      </c>
      <c r="FF111" s="33">
        <f t="shared" ref="FF111" si="1527">ER111+EY111</f>
        <v>0</v>
      </c>
      <c r="FG111" s="33"/>
      <c r="FH111" s="24"/>
      <c r="FI111" s="34">
        <f t="shared" ref="FI111" si="1528">EU111+FB111</f>
        <v>181757.73</v>
      </c>
      <c r="FJ111" s="34"/>
      <c r="FK111" s="34"/>
      <c r="FL111" s="33"/>
      <c r="FM111" s="33">
        <f>ROUND(FL111*($J$111/$I$111),0)</f>
        <v>0</v>
      </c>
      <c r="FN111" s="33"/>
      <c r="FO111" s="24"/>
      <c r="FP111" s="34">
        <f>ROUND(FL111*$H$111,2)</f>
        <v>0</v>
      </c>
      <c r="FQ111" s="34"/>
      <c r="FR111" s="34"/>
      <c r="FS111" s="33">
        <f>ROUND($M$111/12,0)</f>
        <v>1</v>
      </c>
      <c r="FT111" s="33">
        <f>ROUND(FS111*($N$111/$M$111),0)</f>
        <v>0</v>
      </c>
      <c r="FU111" s="33"/>
      <c r="FV111" s="24"/>
      <c r="FW111" s="34">
        <f>ROUND(FS111*$H$111,2)</f>
        <v>181757.73</v>
      </c>
      <c r="FX111" s="34"/>
      <c r="FY111" s="34"/>
      <c r="FZ111" s="33">
        <f t="shared" ref="FZ111" si="1529">FL111+FS111</f>
        <v>1</v>
      </c>
      <c r="GA111" s="33">
        <f t="shared" ref="GA111" si="1530">FM111+FT111</f>
        <v>0</v>
      </c>
      <c r="GB111" s="33"/>
      <c r="GC111" s="24"/>
      <c r="GD111" s="34">
        <f t="shared" ref="GD111" si="1531">FP111+FW111</f>
        <v>181757.73</v>
      </c>
      <c r="GE111" s="34"/>
      <c r="GF111" s="34"/>
      <c r="GG111" s="33"/>
      <c r="GH111" s="33">
        <f>ROUND(GG111*($J$111/$I$111),0)</f>
        <v>0</v>
      </c>
      <c r="GI111" s="33"/>
      <c r="GJ111" s="24"/>
      <c r="GK111" s="34">
        <f>ROUND(GG111*$H$111,2)</f>
        <v>0</v>
      </c>
      <c r="GL111" s="34"/>
      <c r="GM111" s="34"/>
      <c r="GN111" s="33">
        <f>ROUND($M$111/12,0)</f>
        <v>1</v>
      </c>
      <c r="GO111" s="33">
        <f>ROUND(GN111*($N$111/$M$111),0)</f>
        <v>0</v>
      </c>
      <c r="GP111" s="33"/>
      <c r="GQ111" s="24"/>
      <c r="GR111" s="34">
        <f>ROUND(GN111*$H$111,2)</f>
        <v>181757.73</v>
      </c>
      <c r="GS111" s="34"/>
      <c r="GT111" s="34"/>
      <c r="GU111" s="33">
        <f t="shared" ref="GU111" si="1532">GG111+GN111</f>
        <v>1</v>
      </c>
      <c r="GV111" s="33">
        <f t="shared" ref="GV111" si="1533">GH111+GO111</f>
        <v>0</v>
      </c>
      <c r="GW111" s="33"/>
      <c r="GX111" s="24"/>
      <c r="GY111" s="34">
        <f t="shared" ref="GY111" si="1534">GK111+GR111</f>
        <v>181757.73</v>
      </c>
      <c r="GZ111" s="34"/>
      <c r="HA111" s="34"/>
      <c r="HB111" s="33"/>
      <c r="HC111" s="33">
        <f>ROUND(HB111*($J$111/$I$111),0)</f>
        <v>0</v>
      </c>
      <c r="HD111" s="33"/>
      <c r="HE111" s="24"/>
      <c r="HF111" s="34">
        <f>ROUND(HB111*$H$111,2)</f>
        <v>0</v>
      </c>
      <c r="HG111" s="34"/>
      <c r="HH111" s="34"/>
      <c r="HI111" s="33">
        <f>ROUND($M$111/12,0)</f>
        <v>1</v>
      </c>
      <c r="HJ111" s="33">
        <f>ROUND(HI111*($N$111/$M$111),0)</f>
        <v>0</v>
      </c>
      <c r="HK111" s="33"/>
      <c r="HL111" s="24"/>
      <c r="HM111" s="34">
        <f>ROUND(HI111*$H$111,2)</f>
        <v>181757.73</v>
      </c>
      <c r="HN111" s="34"/>
      <c r="HO111" s="34"/>
      <c r="HP111" s="33">
        <f t="shared" ref="HP111" si="1535">HB111+HI111</f>
        <v>1</v>
      </c>
      <c r="HQ111" s="33">
        <f t="shared" ref="HQ111" si="1536">HC111+HJ111</f>
        <v>0</v>
      </c>
      <c r="HR111" s="33"/>
      <c r="HS111" s="24"/>
      <c r="HT111" s="34">
        <f t="shared" ref="HT111" si="1537">HF111+HM111</f>
        <v>181757.73</v>
      </c>
      <c r="HU111" s="34"/>
      <c r="HV111" s="34"/>
      <c r="HW111" s="33"/>
      <c r="HX111" s="33">
        <f>ROUND(HW111*($J$111/$I$111),0)</f>
        <v>0</v>
      </c>
      <c r="HY111" s="33"/>
      <c r="HZ111" s="24"/>
      <c r="IA111" s="34">
        <f>ROUND(HW111*$H$111,2)</f>
        <v>0</v>
      </c>
      <c r="IB111" s="34"/>
      <c r="IC111" s="34"/>
      <c r="ID111" s="33">
        <f>ROUND($M$111/12,0)</f>
        <v>1</v>
      </c>
      <c r="IE111" s="33">
        <f>ROUND(ID111*($N$111/$M$111),0)</f>
        <v>0</v>
      </c>
      <c r="IF111" s="33"/>
      <c r="IG111" s="24"/>
      <c r="IH111" s="34">
        <f>ROUND(ID111*$H$111,2)</f>
        <v>181757.73</v>
      </c>
      <c r="II111" s="34"/>
      <c r="IJ111" s="34"/>
      <c r="IK111" s="33">
        <f t="shared" ref="IK111" si="1538">HW111+ID111</f>
        <v>1</v>
      </c>
      <c r="IL111" s="33">
        <f t="shared" ref="IL111" si="1539">HX111+IE111</f>
        <v>0</v>
      </c>
      <c r="IM111" s="33"/>
      <c r="IN111" s="24"/>
      <c r="IO111" s="34">
        <f t="shared" ref="IO111" si="1540">IA111+IH111</f>
        <v>181757.73</v>
      </c>
      <c r="IP111" s="34"/>
      <c r="IQ111" s="34"/>
      <c r="IR111" s="33"/>
      <c r="IS111" s="33">
        <f>ROUND(IR111*($J$111/$I$111),0)</f>
        <v>0</v>
      </c>
      <c r="IT111" s="33"/>
      <c r="IU111" s="24"/>
      <c r="IV111" s="34">
        <f>ROUND(IR111*$H$111,2)</f>
        <v>0</v>
      </c>
      <c r="IW111" s="34"/>
      <c r="IX111" s="34"/>
      <c r="IY111" s="33">
        <f>ROUND($M$111/12,0)</f>
        <v>1</v>
      </c>
      <c r="IZ111" s="33">
        <f>ROUND(IY111*($N$111/$M$111),0)</f>
        <v>0</v>
      </c>
      <c r="JA111" s="33"/>
      <c r="JB111" s="24"/>
      <c r="JC111" s="34">
        <f>ROUND(IY111*$H$111,2)</f>
        <v>181757.73</v>
      </c>
      <c r="JD111" s="33">
        <f t="shared" ref="JD111" si="1541">IR111+IY111</f>
        <v>1</v>
      </c>
      <c r="JE111" s="33">
        <f t="shared" ref="JE111" si="1542">IS111+IZ111</f>
        <v>0</v>
      </c>
      <c r="JF111" s="33"/>
      <c r="JG111" s="24"/>
      <c r="JH111" s="34">
        <f t="shared" ref="JH111" si="1543">IV111+JC111</f>
        <v>181757.73</v>
      </c>
      <c r="JI111" s="33">
        <f>U111+AP111+BK111+CF111+DA111+DV111+EQ111+FL111+GG111+HB111+HW111+IR111</f>
        <v>6</v>
      </c>
      <c r="JJ111" s="33">
        <f>V111+AQ111+BL111+CG111+DB111+DW111+ER111+FM111+GH111+HC111+HX111+IS111</f>
        <v>0</v>
      </c>
      <c r="JK111" s="33"/>
      <c r="JL111" s="34">
        <f>Y111+AT111+BO111+CJ111+DE111+DZ111+EU111+FP111+GK111+HF111+IA111+IV111</f>
        <v>1090546.3800000001</v>
      </c>
      <c r="JM111" s="33">
        <f t="shared" ref="JM111" si="1544">AB111+AW111+BR111+CM111+DH111+EC111+EX111+FS111+GN111+HI111+ID111+IY111</f>
        <v>14</v>
      </c>
      <c r="JN111" s="33">
        <f t="shared" ref="JN111" si="1545">AC111+AX111+BS111+CN111+DI111+ED111+EY111+FT111+GO111+HJ111+IE111+IZ111</f>
        <v>0</v>
      </c>
      <c r="JO111" s="33"/>
      <c r="JP111" s="34">
        <f t="shared" ref="JP111" si="1546">AF111+BA111+BV111+CQ111+DL111+EG111+FB111+FW111+GR111+HM111+IH111+JC111</f>
        <v>2544608.2200000002</v>
      </c>
      <c r="JQ111" s="33">
        <f t="shared" ref="JQ111" si="1547">JI111+JM111</f>
        <v>20</v>
      </c>
      <c r="JR111" s="33">
        <f t="shared" ref="JR111" si="1548">JJ111+JN111</f>
        <v>0</v>
      </c>
      <c r="JS111" s="24"/>
      <c r="JT111" s="34">
        <f t="shared" ref="JT111" si="1549">JL111+JP111</f>
        <v>3635154.6000000006</v>
      </c>
      <c r="JV111" s="73">
        <f t="shared" si="1419"/>
        <v>0</v>
      </c>
      <c r="JW111" s="73">
        <f t="shared" si="1420"/>
        <v>0</v>
      </c>
      <c r="JX111" s="73" t="e">
        <f t="shared" si="1421"/>
        <v>#VALUE!</v>
      </c>
      <c r="JY111" s="80">
        <f t="shared" si="1422"/>
        <v>0</v>
      </c>
      <c r="JZ111" s="73">
        <f t="shared" si="1423"/>
        <v>0</v>
      </c>
      <c r="KA111" s="73">
        <f t="shared" si="1424"/>
        <v>0</v>
      </c>
      <c r="KB111" s="73">
        <f t="shared" si="1425"/>
        <v>0</v>
      </c>
      <c r="KC111" s="73">
        <f t="shared" si="1426"/>
        <v>0</v>
      </c>
      <c r="KD111" s="73">
        <f t="shared" si="1427"/>
        <v>0</v>
      </c>
      <c r="KE111" s="73">
        <f t="shared" si="1428"/>
        <v>0</v>
      </c>
      <c r="KF111" s="73">
        <f t="shared" si="1429"/>
        <v>0</v>
      </c>
      <c r="KG111" s="73">
        <f t="shared" si="1430"/>
        <v>0</v>
      </c>
    </row>
    <row r="112" spans="1:293" s="22" customFormat="1" ht="20.25" hidden="1" customHeight="1">
      <c r="A112" s="25">
        <v>110064</v>
      </c>
      <c r="B112" s="25" t="s">
        <v>47</v>
      </c>
      <c r="C112" s="25"/>
      <c r="D112" s="25"/>
      <c r="E112" s="37" t="s">
        <v>141</v>
      </c>
      <c r="F112" s="47"/>
      <c r="G112" s="53"/>
      <c r="H112" s="37"/>
      <c r="I112" s="89">
        <f>I113</f>
        <v>3</v>
      </c>
      <c r="J112" s="89">
        <f>J113</f>
        <v>0</v>
      </c>
      <c r="K112" s="90"/>
      <c r="L112" s="91">
        <f>L113</f>
        <v>317668.56</v>
      </c>
      <c r="M112" s="89">
        <f>M113</f>
        <v>7</v>
      </c>
      <c r="N112" s="36">
        <f>N113</f>
        <v>0</v>
      </c>
      <c r="O112" s="25"/>
      <c r="P112" s="37">
        <f>P113</f>
        <v>741226.64</v>
      </c>
      <c r="Q112" s="36">
        <f>Q113</f>
        <v>10</v>
      </c>
      <c r="R112" s="36">
        <f>R113</f>
        <v>0</v>
      </c>
      <c r="S112" s="25"/>
      <c r="T112" s="37">
        <f>T113</f>
        <v>1058895.2</v>
      </c>
      <c r="U112" s="36">
        <f>U113</f>
        <v>1</v>
      </c>
      <c r="V112" s="36">
        <f>V113</f>
        <v>0</v>
      </c>
      <c r="W112" s="36"/>
      <c r="X112" s="25"/>
      <c r="Y112" s="37">
        <f>Y113</f>
        <v>105889.52</v>
      </c>
      <c r="Z112" s="37"/>
      <c r="AA112" s="37"/>
      <c r="AB112" s="36">
        <f>AB113</f>
        <v>1</v>
      </c>
      <c r="AC112" s="36">
        <f>AC113</f>
        <v>0</v>
      </c>
      <c r="AD112" s="36"/>
      <c r="AE112" s="25"/>
      <c r="AF112" s="37">
        <f>AF113</f>
        <v>105889.52</v>
      </c>
      <c r="AG112" s="37"/>
      <c r="AH112" s="37"/>
      <c r="AI112" s="36">
        <f>AI113</f>
        <v>2</v>
      </c>
      <c r="AJ112" s="36">
        <f>AJ113</f>
        <v>0</v>
      </c>
      <c r="AK112" s="36"/>
      <c r="AL112" s="25"/>
      <c r="AM112" s="37">
        <f>AM113</f>
        <v>211779.04</v>
      </c>
      <c r="AN112" s="37"/>
      <c r="AO112" s="37"/>
      <c r="AP112" s="36">
        <f>AP113</f>
        <v>1</v>
      </c>
      <c r="AQ112" s="36">
        <f>AQ113</f>
        <v>0</v>
      </c>
      <c r="AR112" s="36"/>
      <c r="AS112" s="25"/>
      <c r="AT112" s="37">
        <f>AT113</f>
        <v>105889.52</v>
      </c>
      <c r="AU112" s="37"/>
      <c r="AV112" s="37"/>
      <c r="AW112" s="36">
        <f>AW113</f>
        <v>1</v>
      </c>
      <c r="AX112" s="36">
        <f>AX113</f>
        <v>0</v>
      </c>
      <c r="AY112" s="36"/>
      <c r="AZ112" s="25"/>
      <c r="BA112" s="37">
        <f>BA113</f>
        <v>105889.52</v>
      </c>
      <c r="BB112" s="37"/>
      <c r="BC112" s="37"/>
      <c r="BD112" s="36">
        <f>BD113</f>
        <v>2</v>
      </c>
      <c r="BE112" s="36">
        <f>BE113</f>
        <v>0</v>
      </c>
      <c r="BF112" s="36"/>
      <c r="BG112" s="25"/>
      <c r="BH112" s="37">
        <f>BH113</f>
        <v>211779.04</v>
      </c>
      <c r="BI112" s="37"/>
      <c r="BJ112" s="37"/>
      <c r="BK112" s="36">
        <f>BK113</f>
        <v>1</v>
      </c>
      <c r="BL112" s="36">
        <f>BL113</f>
        <v>0</v>
      </c>
      <c r="BM112" s="36"/>
      <c r="BN112" s="25"/>
      <c r="BO112" s="37">
        <f>BO113</f>
        <v>105889.52</v>
      </c>
      <c r="BP112" s="37"/>
      <c r="BQ112" s="37"/>
      <c r="BR112" s="36">
        <f>BR113</f>
        <v>1</v>
      </c>
      <c r="BS112" s="36">
        <f>BS113</f>
        <v>0</v>
      </c>
      <c r="BT112" s="36"/>
      <c r="BU112" s="25"/>
      <c r="BV112" s="37">
        <f>BV113</f>
        <v>105889.52</v>
      </c>
      <c r="BW112" s="37"/>
      <c r="BX112" s="37"/>
      <c r="BY112" s="36">
        <f>BY113</f>
        <v>2</v>
      </c>
      <c r="BZ112" s="36">
        <f>BZ113</f>
        <v>0</v>
      </c>
      <c r="CA112" s="36"/>
      <c r="CB112" s="25"/>
      <c r="CC112" s="37">
        <f>CC113</f>
        <v>211779.04</v>
      </c>
      <c r="CD112" s="37"/>
      <c r="CE112" s="37"/>
      <c r="CF112" s="36">
        <f>CF113</f>
        <v>0</v>
      </c>
      <c r="CG112" s="36">
        <f>CG113</f>
        <v>0</v>
      </c>
      <c r="CH112" s="36"/>
      <c r="CI112" s="25"/>
      <c r="CJ112" s="37">
        <f>CJ113</f>
        <v>0</v>
      </c>
      <c r="CK112" s="37"/>
      <c r="CL112" s="37"/>
      <c r="CM112" s="36">
        <f>CM113</f>
        <v>1</v>
      </c>
      <c r="CN112" s="36">
        <f>CN113</f>
        <v>0</v>
      </c>
      <c r="CO112" s="36"/>
      <c r="CP112" s="25"/>
      <c r="CQ112" s="37">
        <f>CQ113</f>
        <v>105889.52</v>
      </c>
      <c r="CR112" s="37"/>
      <c r="CS112" s="37"/>
      <c r="CT112" s="36">
        <f>CT113</f>
        <v>1</v>
      </c>
      <c r="CU112" s="36">
        <f>CU113</f>
        <v>0</v>
      </c>
      <c r="CV112" s="36"/>
      <c r="CW112" s="25"/>
      <c r="CX112" s="37">
        <f>CX113</f>
        <v>105889.52</v>
      </c>
      <c r="CY112" s="37"/>
      <c r="CZ112" s="37"/>
      <c r="DA112" s="36">
        <f>DA113</f>
        <v>0</v>
      </c>
      <c r="DB112" s="36">
        <f>DB113</f>
        <v>0</v>
      </c>
      <c r="DC112" s="36"/>
      <c r="DD112" s="25"/>
      <c r="DE112" s="37">
        <f>DE113</f>
        <v>0</v>
      </c>
      <c r="DF112" s="37"/>
      <c r="DG112" s="37"/>
      <c r="DH112" s="36">
        <f>DH113</f>
        <v>1</v>
      </c>
      <c r="DI112" s="36">
        <f>DI113</f>
        <v>0</v>
      </c>
      <c r="DJ112" s="36"/>
      <c r="DK112" s="25"/>
      <c r="DL112" s="37">
        <f>DL113</f>
        <v>105889.52</v>
      </c>
      <c r="DM112" s="37"/>
      <c r="DN112" s="37"/>
      <c r="DO112" s="36">
        <f>DO113</f>
        <v>1</v>
      </c>
      <c r="DP112" s="36">
        <f>DP113</f>
        <v>0</v>
      </c>
      <c r="DQ112" s="36"/>
      <c r="DR112" s="25"/>
      <c r="DS112" s="37">
        <f>DS113</f>
        <v>105889.52</v>
      </c>
      <c r="DT112" s="37"/>
      <c r="DU112" s="37"/>
      <c r="DV112" s="36">
        <f>DV113</f>
        <v>0</v>
      </c>
      <c r="DW112" s="36">
        <f>DW113</f>
        <v>0</v>
      </c>
      <c r="DX112" s="36"/>
      <c r="DY112" s="25"/>
      <c r="DZ112" s="37">
        <f>DZ113</f>
        <v>0</v>
      </c>
      <c r="EA112" s="37"/>
      <c r="EB112" s="37"/>
      <c r="EC112" s="36">
        <f>EC113</f>
        <v>1</v>
      </c>
      <c r="ED112" s="36">
        <f>ED113</f>
        <v>0</v>
      </c>
      <c r="EE112" s="36"/>
      <c r="EF112" s="25"/>
      <c r="EG112" s="37">
        <f>EG113</f>
        <v>105889.52</v>
      </c>
      <c r="EH112" s="37"/>
      <c r="EI112" s="37"/>
      <c r="EJ112" s="36">
        <f>EJ113</f>
        <v>1</v>
      </c>
      <c r="EK112" s="36">
        <f>EK113</f>
        <v>0</v>
      </c>
      <c r="EL112" s="36"/>
      <c r="EM112" s="25"/>
      <c r="EN112" s="37">
        <f>EN113</f>
        <v>105889.52</v>
      </c>
      <c r="EO112" s="37"/>
      <c r="EP112" s="37"/>
      <c r="EQ112" s="36">
        <f>EQ113</f>
        <v>0</v>
      </c>
      <c r="ER112" s="36">
        <f>ER113</f>
        <v>0</v>
      </c>
      <c r="ES112" s="36"/>
      <c r="ET112" s="25"/>
      <c r="EU112" s="37">
        <f>EU113</f>
        <v>0</v>
      </c>
      <c r="EV112" s="37"/>
      <c r="EW112" s="37"/>
      <c r="EX112" s="36">
        <f>EX113</f>
        <v>1</v>
      </c>
      <c r="EY112" s="36">
        <f>EY113</f>
        <v>0</v>
      </c>
      <c r="EZ112" s="36"/>
      <c r="FA112" s="25"/>
      <c r="FB112" s="37">
        <f>FB113</f>
        <v>105889.52</v>
      </c>
      <c r="FC112" s="37"/>
      <c r="FD112" s="37"/>
      <c r="FE112" s="36">
        <f>FE113</f>
        <v>1</v>
      </c>
      <c r="FF112" s="36">
        <f>FF113</f>
        <v>0</v>
      </c>
      <c r="FG112" s="36"/>
      <c r="FH112" s="25"/>
      <c r="FI112" s="37">
        <f>FI113</f>
        <v>105889.52</v>
      </c>
      <c r="FJ112" s="37"/>
      <c r="FK112" s="37"/>
      <c r="FL112" s="36">
        <f>FL113</f>
        <v>0</v>
      </c>
      <c r="FM112" s="36">
        <f>FM113</f>
        <v>0</v>
      </c>
      <c r="FN112" s="36"/>
      <c r="FO112" s="25"/>
      <c r="FP112" s="37">
        <f>FP113</f>
        <v>0</v>
      </c>
      <c r="FQ112" s="37"/>
      <c r="FR112" s="37"/>
      <c r="FS112" s="36">
        <f>FS113</f>
        <v>0</v>
      </c>
      <c r="FT112" s="36">
        <f>FT113</f>
        <v>0</v>
      </c>
      <c r="FU112" s="36"/>
      <c r="FV112" s="25"/>
      <c r="FW112" s="37">
        <f>FW113</f>
        <v>0</v>
      </c>
      <c r="FX112" s="37"/>
      <c r="FY112" s="37"/>
      <c r="FZ112" s="36">
        <f>FZ113</f>
        <v>0</v>
      </c>
      <c r="GA112" s="36">
        <f>GA113</f>
        <v>0</v>
      </c>
      <c r="GB112" s="36"/>
      <c r="GC112" s="25"/>
      <c r="GD112" s="37">
        <f>GD113</f>
        <v>0</v>
      </c>
      <c r="GE112" s="37"/>
      <c r="GF112" s="37"/>
      <c r="GG112" s="36">
        <f>GG113</f>
        <v>0</v>
      </c>
      <c r="GH112" s="36">
        <f>GH113</f>
        <v>0</v>
      </c>
      <c r="GI112" s="36"/>
      <c r="GJ112" s="25"/>
      <c r="GK112" s="37">
        <f>GK113</f>
        <v>0</v>
      </c>
      <c r="GL112" s="37"/>
      <c r="GM112" s="37"/>
      <c r="GN112" s="36">
        <f>GN113</f>
        <v>0</v>
      </c>
      <c r="GO112" s="36">
        <f>GO113</f>
        <v>0</v>
      </c>
      <c r="GP112" s="36"/>
      <c r="GQ112" s="25"/>
      <c r="GR112" s="37">
        <f>GR113</f>
        <v>0</v>
      </c>
      <c r="GS112" s="37"/>
      <c r="GT112" s="37"/>
      <c r="GU112" s="36">
        <f>GU113</f>
        <v>0</v>
      </c>
      <c r="GV112" s="36">
        <f>GV113</f>
        <v>0</v>
      </c>
      <c r="GW112" s="36"/>
      <c r="GX112" s="25"/>
      <c r="GY112" s="37">
        <f>GY113</f>
        <v>0</v>
      </c>
      <c r="GZ112" s="37"/>
      <c r="HA112" s="37"/>
      <c r="HB112" s="36">
        <f>HB113</f>
        <v>0</v>
      </c>
      <c r="HC112" s="36">
        <f>HC113</f>
        <v>0</v>
      </c>
      <c r="HD112" s="36"/>
      <c r="HE112" s="25"/>
      <c r="HF112" s="37">
        <f>HF113</f>
        <v>0</v>
      </c>
      <c r="HG112" s="37"/>
      <c r="HH112" s="37"/>
      <c r="HI112" s="36">
        <f>HI113</f>
        <v>0</v>
      </c>
      <c r="HJ112" s="36">
        <f>HJ113</f>
        <v>0</v>
      </c>
      <c r="HK112" s="36"/>
      <c r="HL112" s="25"/>
      <c r="HM112" s="37">
        <f>HM113</f>
        <v>0</v>
      </c>
      <c r="HN112" s="37"/>
      <c r="HO112" s="37"/>
      <c r="HP112" s="36">
        <f>HP113</f>
        <v>0</v>
      </c>
      <c r="HQ112" s="36">
        <f>HQ113</f>
        <v>0</v>
      </c>
      <c r="HR112" s="36"/>
      <c r="HS112" s="25"/>
      <c r="HT112" s="37">
        <f>HT113</f>
        <v>0</v>
      </c>
      <c r="HU112" s="37"/>
      <c r="HV112" s="37"/>
      <c r="HW112" s="36">
        <f>HW113</f>
        <v>0</v>
      </c>
      <c r="HX112" s="36">
        <f>HX113</f>
        <v>0</v>
      </c>
      <c r="HY112" s="36"/>
      <c r="HZ112" s="25"/>
      <c r="IA112" s="37">
        <f>IA113</f>
        <v>0</v>
      </c>
      <c r="IB112" s="37"/>
      <c r="IC112" s="37"/>
      <c r="ID112" s="36">
        <f>ID113</f>
        <v>0</v>
      </c>
      <c r="IE112" s="36">
        <f>IE113</f>
        <v>0</v>
      </c>
      <c r="IF112" s="36"/>
      <c r="IG112" s="25"/>
      <c r="IH112" s="37">
        <f>IH113</f>
        <v>0</v>
      </c>
      <c r="II112" s="37"/>
      <c r="IJ112" s="37"/>
      <c r="IK112" s="36">
        <f>IK113</f>
        <v>0</v>
      </c>
      <c r="IL112" s="36">
        <f>IL113</f>
        <v>0</v>
      </c>
      <c r="IM112" s="36"/>
      <c r="IN112" s="25"/>
      <c r="IO112" s="37">
        <f>IO113</f>
        <v>0</v>
      </c>
      <c r="IP112" s="37"/>
      <c r="IQ112" s="37"/>
      <c r="IR112" s="36">
        <f>IR113</f>
        <v>0</v>
      </c>
      <c r="IS112" s="36">
        <f>IS113</f>
        <v>0</v>
      </c>
      <c r="IT112" s="36"/>
      <c r="IU112" s="25"/>
      <c r="IV112" s="37">
        <f>IV113</f>
        <v>0</v>
      </c>
      <c r="IW112" s="37"/>
      <c r="IX112" s="37"/>
      <c r="IY112" s="36">
        <f>IY113</f>
        <v>0</v>
      </c>
      <c r="IZ112" s="36">
        <f>IZ113</f>
        <v>0</v>
      </c>
      <c r="JA112" s="36"/>
      <c r="JB112" s="25"/>
      <c r="JC112" s="37">
        <f>JC113</f>
        <v>0</v>
      </c>
      <c r="JD112" s="36">
        <f>JD113</f>
        <v>0</v>
      </c>
      <c r="JE112" s="36">
        <f>JE113</f>
        <v>0</v>
      </c>
      <c r="JF112" s="36"/>
      <c r="JG112" s="25"/>
      <c r="JH112" s="37">
        <f>JH113</f>
        <v>0</v>
      </c>
      <c r="JI112" s="36">
        <f>JI113</f>
        <v>3</v>
      </c>
      <c r="JJ112" s="36">
        <f>JJ113</f>
        <v>0</v>
      </c>
      <c r="JK112" s="25"/>
      <c r="JL112" s="37">
        <f>JL113</f>
        <v>317668.56</v>
      </c>
      <c r="JM112" s="36">
        <f>JM113</f>
        <v>7</v>
      </c>
      <c r="JN112" s="36">
        <f>JN113</f>
        <v>0</v>
      </c>
      <c r="JO112" s="25"/>
      <c r="JP112" s="37">
        <f>JP113</f>
        <v>741226.64</v>
      </c>
      <c r="JQ112" s="36">
        <f>JQ113</f>
        <v>10</v>
      </c>
      <c r="JR112" s="36">
        <f>JR113</f>
        <v>0</v>
      </c>
      <c r="JS112" s="25"/>
      <c r="JT112" s="37">
        <f>JT113</f>
        <v>1058895.2</v>
      </c>
      <c r="JV112" s="73">
        <f t="shared" si="1419"/>
        <v>0</v>
      </c>
      <c r="JW112" s="73">
        <f t="shared" si="1420"/>
        <v>0</v>
      </c>
      <c r="JX112" s="73">
        <f t="shared" si="1421"/>
        <v>0</v>
      </c>
      <c r="JY112" s="80">
        <f t="shared" si="1422"/>
        <v>0</v>
      </c>
      <c r="JZ112" s="73">
        <f t="shared" si="1423"/>
        <v>0</v>
      </c>
      <c r="KA112" s="73">
        <f t="shared" si="1424"/>
        <v>0</v>
      </c>
      <c r="KB112" s="73">
        <f t="shared" si="1425"/>
        <v>0</v>
      </c>
      <c r="KC112" s="73">
        <f t="shared" si="1426"/>
        <v>0</v>
      </c>
      <c r="KD112" s="73">
        <f t="shared" si="1427"/>
        <v>0</v>
      </c>
      <c r="KE112" s="73">
        <f t="shared" si="1428"/>
        <v>0</v>
      </c>
      <c r="KF112" s="73">
        <f t="shared" si="1429"/>
        <v>0</v>
      </c>
      <c r="KG112" s="73">
        <f t="shared" si="1430"/>
        <v>0</v>
      </c>
    </row>
    <row r="113" spans="1:293" ht="20.25" hidden="1" customHeight="1">
      <c r="A113" s="24">
        <v>110064</v>
      </c>
      <c r="B113" s="24" t="s">
        <v>47</v>
      </c>
      <c r="C113" s="24">
        <v>48</v>
      </c>
      <c r="D113" s="24" t="s">
        <v>144</v>
      </c>
      <c r="E113" s="34" t="s">
        <v>141</v>
      </c>
      <c r="F113" s="46" t="s">
        <v>145</v>
      </c>
      <c r="G113" s="52" t="s">
        <v>146</v>
      </c>
      <c r="H113" s="34">
        <v>105889.52</v>
      </c>
      <c r="I113" s="86">
        <v>3</v>
      </c>
      <c r="J113" s="86"/>
      <c r="K113" s="87" t="s">
        <v>93</v>
      </c>
      <c r="L113" s="88">
        <f t="shared" si="1471"/>
        <v>317668.56</v>
      </c>
      <c r="M113" s="86">
        <v>7</v>
      </c>
      <c r="N113" s="33"/>
      <c r="O113" s="24"/>
      <c r="P113" s="34">
        <f>ROUND(H113*M113,2)</f>
        <v>741226.64</v>
      </c>
      <c r="Q113" s="33">
        <f>I113+M113</f>
        <v>10</v>
      </c>
      <c r="R113" s="33">
        <f>J113+N113</f>
        <v>0</v>
      </c>
      <c r="S113" s="24"/>
      <c r="T113" s="34">
        <f>L113+P113</f>
        <v>1058895.2</v>
      </c>
      <c r="U113" s="33">
        <v>1</v>
      </c>
      <c r="V113" s="33">
        <f>ROUND(U113*($J$113/$I$113),0)</f>
        <v>0</v>
      </c>
      <c r="W113" s="33"/>
      <c r="X113" s="24"/>
      <c r="Y113" s="34">
        <f>ROUND(U113*$H$113,2)</f>
        <v>105889.52</v>
      </c>
      <c r="Z113" s="34"/>
      <c r="AA113" s="34"/>
      <c r="AB113" s="33">
        <v>1</v>
      </c>
      <c r="AC113" s="33">
        <f>ROUND(AB113*($N$113/$M$113),0)</f>
        <v>0</v>
      </c>
      <c r="AD113" s="33"/>
      <c r="AE113" s="24"/>
      <c r="AF113" s="34">
        <f>ROUND(AB113*$H$113,2)</f>
        <v>105889.52</v>
      </c>
      <c r="AG113" s="34"/>
      <c r="AH113" s="34"/>
      <c r="AI113" s="33">
        <f>U113+AB113</f>
        <v>2</v>
      </c>
      <c r="AJ113" s="33">
        <f>V113+AC113</f>
        <v>0</v>
      </c>
      <c r="AK113" s="33"/>
      <c r="AL113" s="24"/>
      <c r="AM113" s="34">
        <f>Y113+AF113</f>
        <v>211779.04</v>
      </c>
      <c r="AN113" s="34"/>
      <c r="AO113" s="34"/>
      <c r="AP113" s="33">
        <v>1</v>
      </c>
      <c r="AQ113" s="33">
        <f>ROUND(AP113*($J$113/$I$113),0)</f>
        <v>0</v>
      </c>
      <c r="AR113" s="33"/>
      <c r="AS113" s="24"/>
      <c r="AT113" s="34">
        <f>ROUND(AP113*$H$113,2)</f>
        <v>105889.52</v>
      </c>
      <c r="AU113" s="34"/>
      <c r="AV113" s="34"/>
      <c r="AW113" s="33">
        <v>1</v>
      </c>
      <c r="AX113" s="33">
        <f>ROUND(AW113*($N$113/$M$113),0)</f>
        <v>0</v>
      </c>
      <c r="AY113" s="33"/>
      <c r="AZ113" s="24"/>
      <c r="BA113" s="34">
        <f>ROUND(AW113*$H$113,2)</f>
        <v>105889.52</v>
      </c>
      <c r="BB113" s="34"/>
      <c r="BC113" s="34"/>
      <c r="BD113" s="33">
        <f t="shared" ref="BD113" si="1550">AP113+AW113</f>
        <v>2</v>
      </c>
      <c r="BE113" s="33">
        <f t="shared" ref="BE113" si="1551">AQ113+AX113</f>
        <v>0</v>
      </c>
      <c r="BF113" s="33"/>
      <c r="BG113" s="24"/>
      <c r="BH113" s="34">
        <f t="shared" ref="BH113" si="1552">AT113+BA113</f>
        <v>211779.04</v>
      </c>
      <c r="BI113" s="34"/>
      <c r="BJ113" s="34"/>
      <c r="BK113" s="33">
        <v>1</v>
      </c>
      <c r="BL113" s="33">
        <f>ROUND(BK113*($J$113/$I$113),0)</f>
        <v>0</v>
      </c>
      <c r="BM113" s="33"/>
      <c r="BN113" s="24"/>
      <c r="BO113" s="34">
        <f>ROUND(BK113*$H$113,2)</f>
        <v>105889.52</v>
      </c>
      <c r="BP113" s="34"/>
      <c r="BQ113" s="34"/>
      <c r="BR113" s="33">
        <v>1</v>
      </c>
      <c r="BS113" s="33">
        <f>ROUND(BR113*($N$113/$M$113),0)</f>
        <v>0</v>
      </c>
      <c r="BT113" s="33"/>
      <c r="BU113" s="24"/>
      <c r="BV113" s="34">
        <f>ROUND(BR113*$H$113,2)</f>
        <v>105889.52</v>
      </c>
      <c r="BW113" s="34"/>
      <c r="BX113" s="34"/>
      <c r="BY113" s="33">
        <f t="shared" ref="BY113" si="1553">BK113+BR113</f>
        <v>2</v>
      </c>
      <c r="BZ113" s="33">
        <f t="shared" ref="BZ113" si="1554">BL113+BS113</f>
        <v>0</v>
      </c>
      <c r="CA113" s="33"/>
      <c r="CB113" s="24"/>
      <c r="CC113" s="34">
        <f t="shared" ref="CC113" si="1555">BO113+BV113</f>
        <v>211779.04</v>
      </c>
      <c r="CD113" s="34"/>
      <c r="CE113" s="34"/>
      <c r="CF113" s="33"/>
      <c r="CG113" s="33">
        <f>ROUND(CF113*($J$113/$I$113),0)</f>
        <v>0</v>
      </c>
      <c r="CH113" s="33"/>
      <c r="CI113" s="24"/>
      <c r="CJ113" s="34">
        <f>ROUND(CF113*$H$113,2)</f>
        <v>0</v>
      </c>
      <c r="CK113" s="34"/>
      <c r="CL113" s="34"/>
      <c r="CM113" s="33">
        <v>1</v>
      </c>
      <c r="CN113" s="33">
        <f>ROUND(CM113*($N$113/$M$113),0)</f>
        <v>0</v>
      </c>
      <c r="CO113" s="33"/>
      <c r="CP113" s="24"/>
      <c r="CQ113" s="34">
        <f>ROUND(CM113*$H$113,2)</f>
        <v>105889.52</v>
      </c>
      <c r="CR113" s="34"/>
      <c r="CS113" s="34"/>
      <c r="CT113" s="33">
        <f t="shared" ref="CT113" si="1556">CF113+CM113</f>
        <v>1</v>
      </c>
      <c r="CU113" s="33">
        <f t="shared" ref="CU113" si="1557">CG113+CN113</f>
        <v>0</v>
      </c>
      <c r="CV113" s="33"/>
      <c r="CW113" s="24"/>
      <c r="CX113" s="34">
        <f t="shared" ref="CX113" si="1558">CJ113+CQ113</f>
        <v>105889.52</v>
      </c>
      <c r="CY113" s="34"/>
      <c r="CZ113" s="34"/>
      <c r="DA113" s="33"/>
      <c r="DB113" s="33">
        <f>ROUND(DA113*($J$113/$I$113),0)</f>
        <v>0</v>
      </c>
      <c r="DC113" s="33"/>
      <c r="DD113" s="24"/>
      <c r="DE113" s="34">
        <f>ROUND(DA113*$H$113,2)</f>
        <v>0</v>
      </c>
      <c r="DF113" s="34"/>
      <c r="DG113" s="34"/>
      <c r="DH113" s="33">
        <v>1</v>
      </c>
      <c r="DI113" s="33">
        <f>ROUND(DH113*($N$113/$M$113),0)</f>
        <v>0</v>
      </c>
      <c r="DJ113" s="33"/>
      <c r="DK113" s="24"/>
      <c r="DL113" s="34">
        <f>ROUND(DH113*$H$113,2)</f>
        <v>105889.52</v>
      </c>
      <c r="DM113" s="34"/>
      <c r="DN113" s="34"/>
      <c r="DO113" s="33">
        <f t="shared" ref="DO113" si="1559">DA113+DH113</f>
        <v>1</v>
      </c>
      <c r="DP113" s="33">
        <f t="shared" ref="DP113" si="1560">DB113+DI113</f>
        <v>0</v>
      </c>
      <c r="DQ113" s="33"/>
      <c r="DR113" s="24"/>
      <c r="DS113" s="34">
        <f t="shared" ref="DS113" si="1561">DE113+DL113</f>
        <v>105889.52</v>
      </c>
      <c r="DT113" s="34"/>
      <c r="DU113" s="34"/>
      <c r="DV113" s="33"/>
      <c r="DW113" s="33">
        <f>ROUND(DV113*($J$113/$I$113),0)</f>
        <v>0</v>
      </c>
      <c r="DX113" s="33"/>
      <c r="DY113" s="24"/>
      <c r="DZ113" s="34">
        <f>ROUND(DV113*$H$113,2)</f>
        <v>0</v>
      </c>
      <c r="EA113" s="34"/>
      <c r="EB113" s="34"/>
      <c r="EC113" s="33">
        <v>1</v>
      </c>
      <c r="ED113" s="33">
        <f>ROUND(EC113*($N$113/$M$113),0)</f>
        <v>0</v>
      </c>
      <c r="EE113" s="33"/>
      <c r="EF113" s="24"/>
      <c r="EG113" s="34">
        <f>ROUND(EC113*$H$113,2)</f>
        <v>105889.52</v>
      </c>
      <c r="EH113" s="34"/>
      <c r="EI113" s="34"/>
      <c r="EJ113" s="33">
        <f t="shared" ref="EJ113" si="1562">DV113+EC113</f>
        <v>1</v>
      </c>
      <c r="EK113" s="33">
        <f t="shared" ref="EK113" si="1563">DW113+ED113</f>
        <v>0</v>
      </c>
      <c r="EL113" s="33"/>
      <c r="EM113" s="24"/>
      <c r="EN113" s="34">
        <f t="shared" ref="EN113" si="1564">DZ113+EG113</f>
        <v>105889.52</v>
      </c>
      <c r="EO113" s="34"/>
      <c r="EP113" s="34"/>
      <c r="EQ113" s="33"/>
      <c r="ER113" s="33">
        <f>ROUND(EQ113*($J$113/$I$113),0)</f>
        <v>0</v>
      </c>
      <c r="ES113" s="33"/>
      <c r="ET113" s="24"/>
      <c r="EU113" s="34">
        <f>ROUND(EQ113*$H$113,2)</f>
        <v>0</v>
      </c>
      <c r="EV113" s="34"/>
      <c r="EW113" s="34"/>
      <c r="EX113" s="33">
        <v>1</v>
      </c>
      <c r="EY113" s="33">
        <f>ROUND(EX113*($N$113/$M$113),0)</f>
        <v>0</v>
      </c>
      <c r="EZ113" s="33"/>
      <c r="FA113" s="24"/>
      <c r="FB113" s="34">
        <f>ROUND(EX113*$H$113,2)</f>
        <v>105889.52</v>
      </c>
      <c r="FC113" s="34"/>
      <c r="FD113" s="34"/>
      <c r="FE113" s="33">
        <f t="shared" ref="FE113" si="1565">EQ113+EX113</f>
        <v>1</v>
      </c>
      <c r="FF113" s="33">
        <f t="shared" ref="FF113" si="1566">ER113+EY113</f>
        <v>0</v>
      </c>
      <c r="FG113" s="33"/>
      <c r="FH113" s="24"/>
      <c r="FI113" s="34">
        <f t="shared" ref="FI113" si="1567">EU113+FB113</f>
        <v>105889.52</v>
      </c>
      <c r="FJ113" s="34"/>
      <c r="FK113" s="34"/>
      <c r="FL113" s="33"/>
      <c r="FM113" s="33">
        <f>ROUND(FL113*($J$113/$I$113),0)</f>
        <v>0</v>
      </c>
      <c r="FN113" s="33"/>
      <c r="FO113" s="24"/>
      <c r="FP113" s="34">
        <f>ROUND(FL113*$H$113,2)</f>
        <v>0</v>
      </c>
      <c r="FQ113" s="34"/>
      <c r="FR113" s="34"/>
      <c r="FS113" s="33"/>
      <c r="FT113" s="33">
        <f>ROUND(FS113*($N$113/$M$113),0)</f>
        <v>0</v>
      </c>
      <c r="FU113" s="33"/>
      <c r="FV113" s="24"/>
      <c r="FW113" s="34">
        <f>ROUND(FS113*$H$113,2)</f>
        <v>0</v>
      </c>
      <c r="FX113" s="34"/>
      <c r="FY113" s="34"/>
      <c r="FZ113" s="33">
        <f t="shared" ref="FZ113" si="1568">FL113+FS113</f>
        <v>0</v>
      </c>
      <c r="GA113" s="33">
        <f t="shared" ref="GA113" si="1569">FM113+FT113</f>
        <v>0</v>
      </c>
      <c r="GB113" s="33"/>
      <c r="GC113" s="24"/>
      <c r="GD113" s="34">
        <f t="shared" ref="GD113" si="1570">FP113+FW113</f>
        <v>0</v>
      </c>
      <c r="GE113" s="34"/>
      <c r="GF113" s="34"/>
      <c r="GG113" s="33"/>
      <c r="GH113" s="33">
        <f>ROUND(GG113*($J$113/$I$113),0)</f>
        <v>0</v>
      </c>
      <c r="GI113" s="33"/>
      <c r="GJ113" s="24"/>
      <c r="GK113" s="34">
        <f>ROUND(GG113*$H$113,2)</f>
        <v>0</v>
      </c>
      <c r="GL113" s="34"/>
      <c r="GM113" s="34"/>
      <c r="GN113" s="33"/>
      <c r="GO113" s="33">
        <f>ROUND(GN113*($N$113/$M$113),0)</f>
        <v>0</v>
      </c>
      <c r="GP113" s="33"/>
      <c r="GQ113" s="24"/>
      <c r="GR113" s="34">
        <f>ROUND(GN113*$H$113,2)</f>
        <v>0</v>
      </c>
      <c r="GS113" s="34"/>
      <c r="GT113" s="34"/>
      <c r="GU113" s="33">
        <f t="shared" ref="GU113" si="1571">GG113+GN113</f>
        <v>0</v>
      </c>
      <c r="GV113" s="33">
        <f t="shared" ref="GV113" si="1572">GH113+GO113</f>
        <v>0</v>
      </c>
      <c r="GW113" s="33"/>
      <c r="GX113" s="24"/>
      <c r="GY113" s="34">
        <f t="shared" ref="GY113" si="1573">GK113+GR113</f>
        <v>0</v>
      </c>
      <c r="GZ113" s="34"/>
      <c r="HA113" s="34"/>
      <c r="HB113" s="33"/>
      <c r="HC113" s="33">
        <f>ROUND(HB113*($J$113/$I$113),0)</f>
        <v>0</v>
      </c>
      <c r="HD113" s="33"/>
      <c r="HE113" s="24"/>
      <c r="HF113" s="34">
        <f>ROUND(HB113*$H$113,2)</f>
        <v>0</v>
      </c>
      <c r="HG113" s="34"/>
      <c r="HH113" s="34"/>
      <c r="HI113" s="33"/>
      <c r="HJ113" s="33">
        <f>ROUND(HI113*($N$113/$M$113),0)</f>
        <v>0</v>
      </c>
      <c r="HK113" s="33"/>
      <c r="HL113" s="24"/>
      <c r="HM113" s="34">
        <f>ROUND(HI113*$H$113,2)</f>
        <v>0</v>
      </c>
      <c r="HN113" s="34"/>
      <c r="HO113" s="34"/>
      <c r="HP113" s="33">
        <f t="shared" ref="HP113" si="1574">HB113+HI113</f>
        <v>0</v>
      </c>
      <c r="HQ113" s="33">
        <f t="shared" ref="HQ113" si="1575">HC113+HJ113</f>
        <v>0</v>
      </c>
      <c r="HR113" s="33"/>
      <c r="HS113" s="24"/>
      <c r="HT113" s="34">
        <f t="shared" ref="HT113" si="1576">HF113+HM113</f>
        <v>0</v>
      </c>
      <c r="HU113" s="34"/>
      <c r="HV113" s="34"/>
      <c r="HW113" s="33"/>
      <c r="HX113" s="33">
        <f>ROUND(HW113*($J$113/$I$113),0)</f>
        <v>0</v>
      </c>
      <c r="HY113" s="33"/>
      <c r="HZ113" s="24"/>
      <c r="IA113" s="34">
        <f>ROUND(HW113*$H$113,2)</f>
        <v>0</v>
      </c>
      <c r="IB113" s="34"/>
      <c r="IC113" s="34"/>
      <c r="ID113" s="33"/>
      <c r="IE113" s="33">
        <f>ROUND(ID113*($N$113/$M$113),0)</f>
        <v>0</v>
      </c>
      <c r="IF113" s="33"/>
      <c r="IG113" s="24"/>
      <c r="IH113" s="34">
        <f>ROUND(ID113*$H$113,2)</f>
        <v>0</v>
      </c>
      <c r="II113" s="34"/>
      <c r="IJ113" s="34"/>
      <c r="IK113" s="33">
        <f t="shared" ref="IK113" si="1577">HW113+ID113</f>
        <v>0</v>
      </c>
      <c r="IL113" s="33">
        <f t="shared" ref="IL113" si="1578">HX113+IE113</f>
        <v>0</v>
      </c>
      <c r="IM113" s="33"/>
      <c r="IN113" s="24"/>
      <c r="IO113" s="34">
        <f t="shared" ref="IO113" si="1579">IA113+IH113</f>
        <v>0</v>
      </c>
      <c r="IP113" s="34"/>
      <c r="IQ113" s="34"/>
      <c r="IR113" s="33"/>
      <c r="IS113" s="33">
        <f>ROUND(IR113*($J$113/$I$113),0)</f>
        <v>0</v>
      </c>
      <c r="IT113" s="33"/>
      <c r="IU113" s="24"/>
      <c r="IV113" s="34">
        <f>ROUND(IR113*$H$113,2)</f>
        <v>0</v>
      </c>
      <c r="IW113" s="34"/>
      <c r="IX113" s="34"/>
      <c r="IY113" s="33"/>
      <c r="IZ113" s="33">
        <f>ROUND(IY113*($N$113/$M$113),0)</f>
        <v>0</v>
      </c>
      <c r="JA113" s="33"/>
      <c r="JB113" s="24"/>
      <c r="JC113" s="34">
        <f>ROUND(IY113*$H$113,2)</f>
        <v>0</v>
      </c>
      <c r="JD113" s="33">
        <f t="shared" ref="JD113" si="1580">IR113+IY113</f>
        <v>0</v>
      </c>
      <c r="JE113" s="33">
        <f t="shared" ref="JE113" si="1581">IS113+IZ113</f>
        <v>0</v>
      </c>
      <c r="JF113" s="33"/>
      <c r="JG113" s="24"/>
      <c r="JH113" s="34">
        <f t="shared" ref="JH113" si="1582">IV113+JC113</f>
        <v>0</v>
      </c>
      <c r="JI113" s="33">
        <f>U113+AP113+BK113+CF113+DA113+DV113+EQ113+FL113+GG113+HB113+HW113+IR113</f>
        <v>3</v>
      </c>
      <c r="JJ113" s="33">
        <f>V113+AQ113+BL113+CG113+DB113+DW113+ER113+FM113+GH113+HC113+HX113+IS113</f>
        <v>0</v>
      </c>
      <c r="JK113" s="33"/>
      <c r="JL113" s="34">
        <f>Y113+AT113+BO113+CJ113+DE113+DZ113+EU113+FP113+GK113+HF113+IA113+IV113</f>
        <v>317668.56</v>
      </c>
      <c r="JM113" s="33">
        <f t="shared" ref="JM113" si="1583">AB113+AW113+BR113+CM113+DH113+EC113+EX113+FS113+GN113+HI113+ID113+IY113</f>
        <v>7</v>
      </c>
      <c r="JN113" s="33">
        <f t="shared" ref="JN113" si="1584">AC113+AX113+BS113+CN113+DI113+ED113+EY113+FT113+GO113+HJ113+IE113+IZ113</f>
        <v>0</v>
      </c>
      <c r="JO113" s="33"/>
      <c r="JP113" s="34">
        <f t="shared" ref="JP113" si="1585">AF113+BA113+BV113+CQ113+DL113+EG113+FB113+FW113+GR113+HM113+IH113+JC113</f>
        <v>741226.64</v>
      </c>
      <c r="JQ113" s="33">
        <f t="shared" ref="JQ113" si="1586">JI113+JM113</f>
        <v>10</v>
      </c>
      <c r="JR113" s="33">
        <f t="shared" ref="JR113" si="1587">JJ113+JN113</f>
        <v>0</v>
      </c>
      <c r="JS113" s="24"/>
      <c r="JT113" s="34">
        <f t="shared" ref="JT113" si="1588">JL113+JP113</f>
        <v>1058895.2</v>
      </c>
      <c r="JV113" s="73">
        <f t="shared" si="1419"/>
        <v>0</v>
      </c>
      <c r="JW113" s="73">
        <f t="shared" si="1420"/>
        <v>0</v>
      </c>
      <c r="JX113" s="73" t="e">
        <f t="shared" si="1421"/>
        <v>#VALUE!</v>
      </c>
      <c r="JY113" s="80">
        <f t="shared" si="1422"/>
        <v>0</v>
      </c>
      <c r="JZ113" s="73">
        <f t="shared" si="1423"/>
        <v>0</v>
      </c>
      <c r="KA113" s="73">
        <f t="shared" si="1424"/>
        <v>0</v>
      </c>
      <c r="KB113" s="73">
        <f t="shared" si="1425"/>
        <v>0</v>
      </c>
      <c r="KC113" s="73">
        <f t="shared" si="1426"/>
        <v>0</v>
      </c>
      <c r="KD113" s="73">
        <f t="shared" si="1427"/>
        <v>0</v>
      </c>
      <c r="KE113" s="73">
        <f t="shared" si="1428"/>
        <v>0</v>
      </c>
      <c r="KF113" s="73">
        <f t="shared" si="1429"/>
        <v>0</v>
      </c>
      <c r="KG113" s="73">
        <f t="shared" si="1430"/>
        <v>0</v>
      </c>
    </row>
    <row r="114" spans="1:293" s="28" customFormat="1" ht="20.25" customHeight="1">
      <c r="A114" s="29">
        <v>110068</v>
      </c>
      <c r="B114" s="29" t="s">
        <v>48</v>
      </c>
      <c r="C114" s="29"/>
      <c r="D114" s="29"/>
      <c r="E114" s="29"/>
      <c r="F114" s="42"/>
      <c r="G114" s="42"/>
      <c r="H114" s="38"/>
      <c r="I114" s="39">
        <f>I115+I119</f>
        <v>14</v>
      </c>
      <c r="J114" s="39">
        <f>J115+J119</f>
        <v>0</v>
      </c>
      <c r="K114" s="29"/>
      <c r="L114" s="38">
        <f>L115+L119</f>
        <v>2278201.86</v>
      </c>
      <c r="M114" s="39">
        <f>M115+M119</f>
        <v>34</v>
      </c>
      <c r="N114" s="39">
        <f>N115+N119</f>
        <v>0</v>
      </c>
      <c r="O114" s="29"/>
      <c r="P114" s="38">
        <f>P115+P119</f>
        <v>5519170.2199999997</v>
      </c>
      <c r="Q114" s="39">
        <f>Q115+Q119</f>
        <v>48</v>
      </c>
      <c r="R114" s="39">
        <f>R115+R119</f>
        <v>0</v>
      </c>
      <c r="S114" s="29"/>
      <c r="T114" s="38">
        <f>T115+T119</f>
        <v>7797372.0800000001</v>
      </c>
      <c r="U114" s="39">
        <f>U115+U119</f>
        <v>5</v>
      </c>
      <c r="V114" s="39">
        <f>V115+V119</f>
        <v>0</v>
      </c>
      <c r="W114" s="39"/>
      <c r="X114" s="29"/>
      <c r="Y114" s="38">
        <f>Y115+Y119</f>
        <v>819910.99</v>
      </c>
      <c r="Z114" s="38"/>
      <c r="AA114" s="38"/>
      <c r="AB114" s="39">
        <f>AB115+AB119</f>
        <v>6</v>
      </c>
      <c r="AC114" s="39">
        <f>AC115+AC119</f>
        <v>0</v>
      </c>
      <c r="AD114" s="39"/>
      <c r="AE114" s="29"/>
      <c r="AF114" s="38">
        <f>AF115+AF119</f>
        <v>983373.52</v>
      </c>
      <c r="AG114" s="38"/>
      <c r="AH114" s="38"/>
      <c r="AI114" s="39">
        <f>AI115+AI119</f>
        <v>11</v>
      </c>
      <c r="AJ114" s="39">
        <f>AJ115+AJ119</f>
        <v>0</v>
      </c>
      <c r="AK114" s="39"/>
      <c r="AL114" s="29"/>
      <c r="AM114" s="38">
        <f>AM115+AM119</f>
        <v>1803284.5099999998</v>
      </c>
      <c r="AN114" s="38"/>
      <c r="AO114" s="38"/>
      <c r="AP114" s="39">
        <f>AP115+AP119</f>
        <v>3</v>
      </c>
      <c r="AQ114" s="39">
        <f>AQ115+AQ119</f>
        <v>0</v>
      </c>
      <c r="AR114" s="39"/>
      <c r="AS114" s="29"/>
      <c r="AT114" s="38">
        <f>AT115+AT119</f>
        <v>477515.69000000006</v>
      </c>
      <c r="AU114" s="38"/>
      <c r="AV114" s="38"/>
      <c r="AW114" s="39">
        <f>AW115+AW119</f>
        <v>6</v>
      </c>
      <c r="AX114" s="39">
        <f>AX115+AX119</f>
        <v>0</v>
      </c>
      <c r="AY114" s="39"/>
      <c r="AZ114" s="29"/>
      <c r="BA114" s="38">
        <f>BA115+BA119</f>
        <v>983373.52</v>
      </c>
      <c r="BB114" s="38"/>
      <c r="BC114" s="38"/>
      <c r="BD114" s="39">
        <f>BD115+BD119</f>
        <v>9</v>
      </c>
      <c r="BE114" s="39">
        <f>BE115+BE119</f>
        <v>0</v>
      </c>
      <c r="BF114" s="39"/>
      <c r="BG114" s="29"/>
      <c r="BH114" s="38">
        <f>BH115+BH119</f>
        <v>1460889.21</v>
      </c>
      <c r="BI114" s="38"/>
      <c r="BJ114" s="38"/>
      <c r="BK114" s="39">
        <f>BK115+BK119</f>
        <v>1</v>
      </c>
      <c r="BL114" s="39">
        <f>BL115+BL119</f>
        <v>0</v>
      </c>
      <c r="BM114" s="39"/>
      <c r="BN114" s="29"/>
      <c r="BO114" s="38">
        <f>BO115+BO119</f>
        <v>163462.53</v>
      </c>
      <c r="BP114" s="38"/>
      <c r="BQ114" s="38"/>
      <c r="BR114" s="39">
        <f>BR115+BR119</f>
        <v>5</v>
      </c>
      <c r="BS114" s="39">
        <f>BS115+BS119</f>
        <v>0</v>
      </c>
      <c r="BT114" s="39"/>
      <c r="BU114" s="29"/>
      <c r="BV114" s="38">
        <f>BV115+BV119</f>
        <v>812175.87</v>
      </c>
      <c r="BW114" s="38"/>
      <c r="BX114" s="38"/>
      <c r="BY114" s="39">
        <f>BY115+BY119</f>
        <v>6</v>
      </c>
      <c r="BZ114" s="39">
        <f>BZ115+BZ119</f>
        <v>0</v>
      </c>
      <c r="CA114" s="39"/>
      <c r="CB114" s="29"/>
      <c r="CC114" s="38">
        <f>CC115+CC119</f>
        <v>975638.39999999991</v>
      </c>
      <c r="CD114" s="38"/>
      <c r="CE114" s="38"/>
      <c r="CF114" s="39">
        <f>CF115+CF119</f>
        <v>1</v>
      </c>
      <c r="CG114" s="39">
        <f>CG115+CG119</f>
        <v>0</v>
      </c>
      <c r="CH114" s="39"/>
      <c r="CI114" s="29"/>
      <c r="CJ114" s="38">
        <f>CJ115+CJ119</f>
        <v>163462.53</v>
      </c>
      <c r="CK114" s="38"/>
      <c r="CL114" s="38"/>
      <c r="CM114" s="39">
        <f>CM115+CM119</f>
        <v>4</v>
      </c>
      <c r="CN114" s="39">
        <f>CN115+CN119</f>
        <v>0</v>
      </c>
      <c r="CO114" s="39"/>
      <c r="CP114" s="29"/>
      <c r="CQ114" s="38">
        <f>CQ115+CQ119</f>
        <v>640978.22</v>
      </c>
      <c r="CR114" s="38"/>
      <c r="CS114" s="38"/>
      <c r="CT114" s="39">
        <f>CT115+CT119</f>
        <v>5</v>
      </c>
      <c r="CU114" s="39">
        <f>CU115+CU119</f>
        <v>0</v>
      </c>
      <c r="CV114" s="39"/>
      <c r="CW114" s="29"/>
      <c r="CX114" s="38">
        <f>CX115+CX119</f>
        <v>804440.75</v>
      </c>
      <c r="CY114" s="38"/>
      <c r="CZ114" s="38"/>
      <c r="DA114" s="39">
        <f>DA115+DA119</f>
        <v>1</v>
      </c>
      <c r="DB114" s="39">
        <f>DB115+DB119</f>
        <v>0</v>
      </c>
      <c r="DC114" s="39"/>
      <c r="DD114" s="29"/>
      <c r="DE114" s="38">
        <f>DE115+DE119</f>
        <v>163462.53</v>
      </c>
      <c r="DF114" s="38"/>
      <c r="DG114" s="38"/>
      <c r="DH114" s="39">
        <f>DH115+DH119</f>
        <v>4</v>
      </c>
      <c r="DI114" s="39">
        <f>DI115+DI119</f>
        <v>0</v>
      </c>
      <c r="DJ114" s="39"/>
      <c r="DK114" s="29"/>
      <c r="DL114" s="38">
        <f>DL115+DL119</f>
        <v>640978.22</v>
      </c>
      <c r="DM114" s="38"/>
      <c r="DN114" s="38"/>
      <c r="DO114" s="39">
        <f>DO115+DO119</f>
        <v>5</v>
      </c>
      <c r="DP114" s="39">
        <f>DP115+DP119</f>
        <v>0</v>
      </c>
      <c r="DQ114" s="39"/>
      <c r="DR114" s="29"/>
      <c r="DS114" s="38">
        <f>DS115+DS119</f>
        <v>804440.75</v>
      </c>
      <c r="DT114" s="38"/>
      <c r="DU114" s="38"/>
      <c r="DV114" s="39">
        <f>DV115+DV119</f>
        <v>1</v>
      </c>
      <c r="DW114" s="39">
        <f>DW115+DW119</f>
        <v>0</v>
      </c>
      <c r="DX114" s="39"/>
      <c r="DY114" s="29"/>
      <c r="DZ114" s="38">
        <f>DZ115+DZ119</f>
        <v>163462.53</v>
      </c>
      <c r="EA114" s="38"/>
      <c r="EB114" s="38"/>
      <c r="EC114" s="39">
        <f>EC115+EC119</f>
        <v>3</v>
      </c>
      <c r="ED114" s="39">
        <f>ED115+ED119</f>
        <v>0</v>
      </c>
      <c r="EE114" s="39"/>
      <c r="EF114" s="29"/>
      <c r="EG114" s="38">
        <f>EG115+EG119</f>
        <v>477515.69000000006</v>
      </c>
      <c r="EH114" s="38"/>
      <c r="EI114" s="38"/>
      <c r="EJ114" s="39">
        <f>EJ115+EJ119</f>
        <v>4</v>
      </c>
      <c r="EK114" s="39">
        <f>EK115+EK119</f>
        <v>0</v>
      </c>
      <c r="EL114" s="39"/>
      <c r="EM114" s="29"/>
      <c r="EN114" s="38">
        <f>EN115+EN119</f>
        <v>640978.22</v>
      </c>
      <c r="EO114" s="38"/>
      <c r="EP114" s="38"/>
      <c r="EQ114" s="39">
        <f>EQ115+EQ119</f>
        <v>1</v>
      </c>
      <c r="ER114" s="39">
        <f>ER115+ER119</f>
        <v>0</v>
      </c>
      <c r="ES114" s="39"/>
      <c r="ET114" s="29"/>
      <c r="EU114" s="38">
        <f>EU115+EU119</f>
        <v>163462.53</v>
      </c>
      <c r="EV114" s="38"/>
      <c r="EW114" s="38"/>
      <c r="EX114" s="39">
        <f>EX115+EX119</f>
        <v>1</v>
      </c>
      <c r="EY114" s="39">
        <f>EY115+EY119</f>
        <v>0</v>
      </c>
      <c r="EZ114" s="39"/>
      <c r="FA114" s="29"/>
      <c r="FB114" s="38">
        <f>FB115+FB119</f>
        <v>163462.53</v>
      </c>
      <c r="FC114" s="38"/>
      <c r="FD114" s="38"/>
      <c r="FE114" s="39">
        <f>FE115+FE119</f>
        <v>2</v>
      </c>
      <c r="FF114" s="39">
        <f>FF115+FF119</f>
        <v>0</v>
      </c>
      <c r="FG114" s="39"/>
      <c r="FH114" s="29"/>
      <c r="FI114" s="38">
        <f>FI115+FI119</f>
        <v>326925.06</v>
      </c>
      <c r="FJ114" s="38"/>
      <c r="FK114" s="38"/>
      <c r="FL114" s="39">
        <f>FL115+FL119</f>
        <v>1</v>
      </c>
      <c r="FM114" s="39">
        <f>FM115+FM119</f>
        <v>0</v>
      </c>
      <c r="FN114" s="39"/>
      <c r="FO114" s="29"/>
      <c r="FP114" s="38">
        <f>FP115+FP119</f>
        <v>163462.53</v>
      </c>
      <c r="FQ114" s="38"/>
      <c r="FR114" s="38"/>
      <c r="FS114" s="39">
        <f>FS115+FS119</f>
        <v>1</v>
      </c>
      <c r="FT114" s="39">
        <f>FT115+FT119</f>
        <v>0</v>
      </c>
      <c r="FU114" s="39"/>
      <c r="FV114" s="29"/>
      <c r="FW114" s="38">
        <f>FW115+FW119</f>
        <v>163462.53</v>
      </c>
      <c r="FX114" s="38"/>
      <c r="FY114" s="38"/>
      <c r="FZ114" s="39">
        <f>FZ115+FZ119</f>
        <v>2</v>
      </c>
      <c r="GA114" s="39">
        <f>GA115+GA119</f>
        <v>0</v>
      </c>
      <c r="GB114" s="39"/>
      <c r="GC114" s="29"/>
      <c r="GD114" s="38">
        <f>GD115+GD119</f>
        <v>326925.06</v>
      </c>
      <c r="GE114" s="38"/>
      <c r="GF114" s="38"/>
      <c r="GG114" s="39">
        <f>GG115+GG119</f>
        <v>0</v>
      </c>
      <c r="GH114" s="39">
        <f>GH115+GH119</f>
        <v>0</v>
      </c>
      <c r="GI114" s="39"/>
      <c r="GJ114" s="29"/>
      <c r="GK114" s="38">
        <f>GK115+GK119</f>
        <v>0</v>
      </c>
      <c r="GL114" s="38"/>
      <c r="GM114" s="38"/>
      <c r="GN114" s="39">
        <f>GN115+GN119</f>
        <v>1</v>
      </c>
      <c r="GO114" s="39">
        <f>GO115+GO119</f>
        <v>0</v>
      </c>
      <c r="GP114" s="39"/>
      <c r="GQ114" s="29"/>
      <c r="GR114" s="38">
        <f>GR115+GR119</f>
        <v>163462.53</v>
      </c>
      <c r="GS114" s="38"/>
      <c r="GT114" s="38"/>
      <c r="GU114" s="39">
        <f>GU115+GU119</f>
        <v>1</v>
      </c>
      <c r="GV114" s="39">
        <f>GV115+GV119</f>
        <v>0</v>
      </c>
      <c r="GW114" s="39"/>
      <c r="GX114" s="29"/>
      <c r="GY114" s="38">
        <f>GY115+GY119</f>
        <v>163462.53</v>
      </c>
      <c r="GZ114" s="38"/>
      <c r="HA114" s="38"/>
      <c r="HB114" s="39">
        <f>HB115+HB119</f>
        <v>0</v>
      </c>
      <c r="HC114" s="39">
        <f>HC115+HC119</f>
        <v>0</v>
      </c>
      <c r="HD114" s="39"/>
      <c r="HE114" s="29"/>
      <c r="HF114" s="38">
        <f>HF115+HF119</f>
        <v>0</v>
      </c>
      <c r="HG114" s="38"/>
      <c r="HH114" s="38"/>
      <c r="HI114" s="39">
        <f>HI115+HI119</f>
        <v>1</v>
      </c>
      <c r="HJ114" s="39">
        <f>HJ115+HJ119</f>
        <v>0</v>
      </c>
      <c r="HK114" s="39"/>
      <c r="HL114" s="29"/>
      <c r="HM114" s="38">
        <f>HM115+HM119</f>
        <v>163462.53</v>
      </c>
      <c r="HN114" s="38"/>
      <c r="HO114" s="38"/>
      <c r="HP114" s="39">
        <f>HP115+HP119</f>
        <v>1</v>
      </c>
      <c r="HQ114" s="39">
        <f>HQ115+HQ119</f>
        <v>0</v>
      </c>
      <c r="HR114" s="39"/>
      <c r="HS114" s="29"/>
      <c r="HT114" s="38">
        <f>HT115+HT119</f>
        <v>163462.53</v>
      </c>
      <c r="HU114" s="38"/>
      <c r="HV114" s="38"/>
      <c r="HW114" s="39">
        <f>HW115+HW119</f>
        <v>0</v>
      </c>
      <c r="HX114" s="39">
        <f>HX115+HX119</f>
        <v>0</v>
      </c>
      <c r="HY114" s="39"/>
      <c r="HZ114" s="29"/>
      <c r="IA114" s="38">
        <f>IA115+IA119</f>
        <v>0</v>
      </c>
      <c r="IB114" s="38"/>
      <c r="IC114" s="38"/>
      <c r="ID114" s="39">
        <f>ID115+ID119</f>
        <v>1</v>
      </c>
      <c r="IE114" s="39">
        <f>IE115+IE119</f>
        <v>0</v>
      </c>
      <c r="IF114" s="39"/>
      <c r="IG114" s="29"/>
      <c r="IH114" s="38">
        <f>IH115+IH119</f>
        <v>163462.53</v>
      </c>
      <c r="II114" s="38"/>
      <c r="IJ114" s="38"/>
      <c r="IK114" s="39">
        <f>IK115+IK119</f>
        <v>1</v>
      </c>
      <c r="IL114" s="39">
        <f>IL115+IL119</f>
        <v>0</v>
      </c>
      <c r="IM114" s="39"/>
      <c r="IN114" s="29"/>
      <c r="IO114" s="38">
        <f>IO115+IO119</f>
        <v>163462.53</v>
      </c>
      <c r="IP114" s="38"/>
      <c r="IQ114" s="38"/>
      <c r="IR114" s="39">
        <f>IR115+IR119</f>
        <v>0</v>
      </c>
      <c r="IS114" s="39">
        <f>IS115+IS119</f>
        <v>0</v>
      </c>
      <c r="IT114" s="39"/>
      <c r="IU114" s="29"/>
      <c r="IV114" s="38">
        <f>IV115+IV119</f>
        <v>0</v>
      </c>
      <c r="IW114" s="38"/>
      <c r="IX114" s="38"/>
      <c r="IY114" s="39">
        <f>IY115+IY119</f>
        <v>1</v>
      </c>
      <c r="IZ114" s="39">
        <f>IZ115+IZ119</f>
        <v>0</v>
      </c>
      <c r="JA114" s="39"/>
      <c r="JB114" s="29"/>
      <c r="JC114" s="38">
        <f>JC115+JC119</f>
        <v>163462.53</v>
      </c>
      <c r="JD114" s="39">
        <f>JD115+JD119</f>
        <v>1</v>
      </c>
      <c r="JE114" s="39">
        <f>JE115+JE119</f>
        <v>0</v>
      </c>
      <c r="JF114" s="39"/>
      <c r="JG114" s="29"/>
      <c r="JH114" s="38">
        <f>JH115+JH119</f>
        <v>163462.53</v>
      </c>
      <c r="JI114" s="39">
        <f>JI115+JI119</f>
        <v>14</v>
      </c>
      <c r="JJ114" s="39">
        <f>JJ115+JJ119</f>
        <v>0</v>
      </c>
      <c r="JK114" s="29"/>
      <c r="JL114" s="38">
        <f>JL115+JL119</f>
        <v>2278201.86</v>
      </c>
      <c r="JM114" s="39">
        <f>JM115+JM119</f>
        <v>34</v>
      </c>
      <c r="JN114" s="39">
        <f>JN115+JN119</f>
        <v>0</v>
      </c>
      <c r="JO114" s="29"/>
      <c r="JP114" s="38">
        <f>JP115+JP119</f>
        <v>5519170.2199999988</v>
      </c>
      <c r="JQ114" s="39">
        <f>JQ115+JQ119</f>
        <v>48</v>
      </c>
      <c r="JR114" s="39">
        <f>JR115+JR119</f>
        <v>0</v>
      </c>
      <c r="JS114" s="29"/>
      <c r="JT114" s="38">
        <f>JT115+JT119</f>
        <v>7797372.0799999991</v>
      </c>
      <c r="JV114" s="73">
        <f t="shared" si="1419"/>
        <v>0</v>
      </c>
      <c r="JW114" s="73">
        <f t="shared" si="1420"/>
        <v>0</v>
      </c>
      <c r="JX114" s="73">
        <f t="shared" si="1421"/>
        <v>0</v>
      </c>
      <c r="JY114" s="80">
        <f t="shared" si="1422"/>
        <v>0</v>
      </c>
      <c r="JZ114" s="73">
        <f t="shared" si="1423"/>
        <v>0</v>
      </c>
      <c r="KA114" s="73">
        <f t="shared" si="1424"/>
        <v>0</v>
      </c>
      <c r="KB114" s="73">
        <f t="shared" si="1425"/>
        <v>0</v>
      </c>
      <c r="KC114" s="73">
        <f t="shared" si="1426"/>
        <v>0</v>
      </c>
      <c r="KD114" s="73">
        <f t="shared" si="1427"/>
        <v>0</v>
      </c>
      <c r="KE114" s="73">
        <f t="shared" si="1428"/>
        <v>0</v>
      </c>
      <c r="KF114" s="73">
        <f t="shared" si="1429"/>
        <v>0</v>
      </c>
      <c r="KG114" s="73">
        <f t="shared" si="1430"/>
        <v>0</v>
      </c>
    </row>
    <row r="115" spans="1:293" s="22" customFormat="1" ht="20.25" hidden="1" customHeight="1">
      <c r="A115" s="25">
        <v>110068</v>
      </c>
      <c r="B115" s="25" t="s">
        <v>48</v>
      </c>
      <c r="C115" s="25"/>
      <c r="D115" s="25"/>
      <c r="E115" s="37" t="s">
        <v>119</v>
      </c>
      <c r="F115" s="43"/>
      <c r="G115" s="43"/>
      <c r="H115" s="37"/>
      <c r="I115" s="89">
        <f>SUM(I116:I118)</f>
        <v>4</v>
      </c>
      <c r="J115" s="89">
        <f>SUM(J116:J118)</f>
        <v>0</v>
      </c>
      <c r="K115" s="90"/>
      <c r="L115" s="91">
        <f>SUM(L116:L118)</f>
        <v>684790.6</v>
      </c>
      <c r="M115" s="89">
        <f>SUM(M116:M118)</f>
        <v>11</v>
      </c>
      <c r="N115" s="36">
        <f>SUM(N116:N118)</f>
        <v>0</v>
      </c>
      <c r="O115" s="25"/>
      <c r="P115" s="37">
        <f>SUM(P116:P118)</f>
        <v>1883174.15</v>
      </c>
      <c r="Q115" s="36">
        <f>SUM(Q116:Q118)</f>
        <v>15</v>
      </c>
      <c r="R115" s="36">
        <f>SUM(R116:R118)</f>
        <v>0</v>
      </c>
      <c r="S115" s="25"/>
      <c r="T115" s="37">
        <f>SUM(T116:T118)</f>
        <v>2567964.75</v>
      </c>
      <c r="U115" s="36">
        <f>SUM(U116:U118)</f>
        <v>3</v>
      </c>
      <c r="V115" s="36">
        <f>SUM(V116:V118)</f>
        <v>0</v>
      </c>
      <c r="W115" s="36"/>
      <c r="X115" s="25"/>
      <c r="Y115" s="37">
        <f>SUM(Y116:Y118)</f>
        <v>513592.94999999995</v>
      </c>
      <c r="Z115" s="37"/>
      <c r="AA115" s="37"/>
      <c r="AB115" s="36">
        <f>SUM(AB116:AB118)</f>
        <v>3</v>
      </c>
      <c r="AC115" s="36">
        <f>SUM(AC116:AC118)</f>
        <v>0</v>
      </c>
      <c r="AD115" s="36"/>
      <c r="AE115" s="25"/>
      <c r="AF115" s="37">
        <f>SUM(AF116:AF118)</f>
        <v>513592.94999999995</v>
      </c>
      <c r="AG115" s="37"/>
      <c r="AH115" s="37"/>
      <c r="AI115" s="36">
        <f>SUM(AI116:AI118)</f>
        <v>6</v>
      </c>
      <c r="AJ115" s="36">
        <f>SUM(AJ116:AJ118)</f>
        <v>0</v>
      </c>
      <c r="AK115" s="36"/>
      <c r="AL115" s="25"/>
      <c r="AM115" s="37">
        <f>SUM(AM116:AM118)</f>
        <v>1027185.8999999999</v>
      </c>
      <c r="AN115" s="37"/>
      <c r="AO115" s="37"/>
      <c r="AP115" s="36">
        <f>SUM(AP116:AP118)</f>
        <v>1</v>
      </c>
      <c r="AQ115" s="36">
        <f>SUM(AQ116:AQ118)</f>
        <v>0</v>
      </c>
      <c r="AR115" s="36"/>
      <c r="AS115" s="25"/>
      <c r="AT115" s="37">
        <f>SUM(AT116:AT118)</f>
        <v>171197.65</v>
      </c>
      <c r="AU115" s="37"/>
      <c r="AV115" s="37"/>
      <c r="AW115" s="36">
        <f>SUM(AW116:AW118)</f>
        <v>3</v>
      </c>
      <c r="AX115" s="36">
        <f>SUM(AX116:AX118)</f>
        <v>0</v>
      </c>
      <c r="AY115" s="36"/>
      <c r="AZ115" s="25"/>
      <c r="BA115" s="37">
        <f>SUM(BA116:BA118)</f>
        <v>513592.94999999995</v>
      </c>
      <c r="BB115" s="37"/>
      <c r="BC115" s="37"/>
      <c r="BD115" s="36">
        <f>SUM(BD116:BD118)</f>
        <v>4</v>
      </c>
      <c r="BE115" s="36">
        <f>SUM(BE116:BE118)</f>
        <v>0</v>
      </c>
      <c r="BF115" s="36"/>
      <c r="BG115" s="25"/>
      <c r="BH115" s="37">
        <f>SUM(BH116:BH118)</f>
        <v>684790.6</v>
      </c>
      <c r="BI115" s="37"/>
      <c r="BJ115" s="37"/>
      <c r="BK115" s="36">
        <f>SUM(BK116:BK118)</f>
        <v>0</v>
      </c>
      <c r="BL115" s="36">
        <f>SUM(BL116:BL118)</f>
        <v>0</v>
      </c>
      <c r="BM115" s="36"/>
      <c r="BN115" s="25"/>
      <c r="BO115" s="37">
        <f>SUM(BO116:BO118)</f>
        <v>0</v>
      </c>
      <c r="BP115" s="37"/>
      <c r="BQ115" s="37"/>
      <c r="BR115" s="36">
        <f>SUM(BR116:BR118)</f>
        <v>2</v>
      </c>
      <c r="BS115" s="36">
        <f>SUM(BS116:BS118)</f>
        <v>0</v>
      </c>
      <c r="BT115" s="36"/>
      <c r="BU115" s="25"/>
      <c r="BV115" s="37">
        <f>SUM(BV116:BV118)</f>
        <v>342395.3</v>
      </c>
      <c r="BW115" s="37"/>
      <c r="BX115" s="37"/>
      <c r="BY115" s="36">
        <f>SUM(BY116:BY118)</f>
        <v>2</v>
      </c>
      <c r="BZ115" s="36">
        <f>SUM(BZ116:BZ118)</f>
        <v>0</v>
      </c>
      <c r="CA115" s="36"/>
      <c r="CB115" s="25"/>
      <c r="CC115" s="37">
        <f>SUM(CC116:CC118)</f>
        <v>342395.3</v>
      </c>
      <c r="CD115" s="37"/>
      <c r="CE115" s="37"/>
      <c r="CF115" s="36">
        <f>SUM(CF116:CF118)</f>
        <v>0</v>
      </c>
      <c r="CG115" s="36">
        <f>SUM(CG116:CG118)</f>
        <v>0</v>
      </c>
      <c r="CH115" s="36"/>
      <c r="CI115" s="25"/>
      <c r="CJ115" s="37">
        <f>SUM(CJ116:CJ118)</f>
        <v>0</v>
      </c>
      <c r="CK115" s="37"/>
      <c r="CL115" s="37"/>
      <c r="CM115" s="36">
        <f>SUM(CM116:CM118)</f>
        <v>1</v>
      </c>
      <c r="CN115" s="36">
        <f>SUM(CN116:CN118)</f>
        <v>0</v>
      </c>
      <c r="CO115" s="36"/>
      <c r="CP115" s="25"/>
      <c r="CQ115" s="37">
        <f>SUM(CQ116:CQ118)</f>
        <v>171197.65</v>
      </c>
      <c r="CR115" s="37"/>
      <c r="CS115" s="37"/>
      <c r="CT115" s="36">
        <f>SUM(CT116:CT118)</f>
        <v>1</v>
      </c>
      <c r="CU115" s="36">
        <f>SUM(CU116:CU118)</f>
        <v>0</v>
      </c>
      <c r="CV115" s="36"/>
      <c r="CW115" s="25"/>
      <c r="CX115" s="37">
        <f>SUM(CX116:CX118)</f>
        <v>171197.65</v>
      </c>
      <c r="CY115" s="37"/>
      <c r="CZ115" s="37"/>
      <c r="DA115" s="36">
        <f>SUM(DA116:DA118)</f>
        <v>0</v>
      </c>
      <c r="DB115" s="36">
        <f>SUM(DB116:DB118)</f>
        <v>0</v>
      </c>
      <c r="DC115" s="36"/>
      <c r="DD115" s="25"/>
      <c r="DE115" s="37">
        <f>SUM(DE116:DE118)</f>
        <v>0</v>
      </c>
      <c r="DF115" s="37"/>
      <c r="DG115" s="37"/>
      <c r="DH115" s="36">
        <f>SUM(DH116:DH118)</f>
        <v>1</v>
      </c>
      <c r="DI115" s="36">
        <f>SUM(DI116:DI118)</f>
        <v>0</v>
      </c>
      <c r="DJ115" s="36"/>
      <c r="DK115" s="25"/>
      <c r="DL115" s="37">
        <f>SUM(DL116:DL118)</f>
        <v>171197.65</v>
      </c>
      <c r="DM115" s="37"/>
      <c r="DN115" s="37"/>
      <c r="DO115" s="36">
        <f>SUM(DO116:DO118)</f>
        <v>1</v>
      </c>
      <c r="DP115" s="36">
        <f>SUM(DP116:DP118)</f>
        <v>0</v>
      </c>
      <c r="DQ115" s="36"/>
      <c r="DR115" s="25"/>
      <c r="DS115" s="37">
        <f>SUM(DS116:DS118)</f>
        <v>171197.65</v>
      </c>
      <c r="DT115" s="37"/>
      <c r="DU115" s="37"/>
      <c r="DV115" s="36">
        <f>SUM(DV116:DV118)</f>
        <v>0</v>
      </c>
      <c r="DW115" s="36">
        <f>SUM(DW116:DW118)</f>
        <v>0</v>
      </c>
      <c r="DX115" s="36"/>
      <c r="DY115" s="25"/>
      <c r="DZ115" s="37">
        <f>SUM(DZ116:DZ118)</f>
        <v>0</v>
      </c>
      <c r="EA115" s="37"/>
      <c r="EB115" s="37"/>
      <c r="EC115" s="36">
        <f>SUM(EC116:EC118)</f>
        <v>1</v>
      </c>
      <c r="ED115" s="36">
        <f>SUM(ED116:ED118)</f>
        <v>0</v>
      </c>
      <c r="EE115" s="36"/>
      <c r="EF115" s="25"/>
      <c r="EG115" s="37">
        <f>SUM(EG116:EG118)</f>
        <v>171197.65</v>
      </c>
      <c r="EH115" s="37"/>
      <c r="EI115" s="37"/>
      <c r="EJ115" s="36">
        <f>SUM(EJ116:EJ118)</f>
        <v>1</v>
      </c>
      <c r="EK115" s="36">
        <f>SUM(EK116:EK118)</f>
        <v>0</v>
      </c>
      <c r="EL115" s="36"/>
      <c r="EM115" s="25"/>
      <c r="EN115" s="37">
        <f>SUM(EN116:EN118)</f>
        <v>171197.65</v>
      </c>
      <c r="EO115" s="37"/>
      <c r="EP115" s="37"/>
      <c r="EQ115" s="36">
        <f>SUM(EQ116:EQ118)</f>
        <v>0</v>
      </c>
      <c r="ER115" s="36">
        <f>SUM(ER116:ER118)</f>
        <v>0</v>
      </c>
      <c r="ES115" s="36"/>
      <c r="ET115" s="25"/>
      <c r="EU115" s="37">
        <f>SUM(EU116:EU118)</f>
        <v>0</v>
      </c>
      <c r="EV115" s="37"/>
      <c r="EW115" s="37"/>
      <c r="EX115" s="36">
        <f>SUM(EX116:EX118)</f>
        <v>0</v>
      </c>
      <c r="EY115" s="36">
        <f>SUM(EY116:EY118)</f>
        <v>0</v>
      </c>
      <c r="EZ115" s="36"/>
      <c r="FA115" s="25"/>
      <c r="FB115" s="37">
        <f>SUM(FB116:FB118)</f>
        <v>0</v>
      </c>
      <c r="FC115" s="37"/>
      <c r="FD115" s="37"/>
      <c r="FE115" s="36">
        <f>SUM(FE116:FE118)</f>
        <v>0</v>
      </c>
      <c r="FF115" s="36">
        <f>SUM(FF116:FF118)</f>
        <v>0</v>
      </c>
      <c r="FG115" s="36"/>
      <c r="FH115" s="25"/>
      <c r="FI115" s="37">
        <f>SUM(FI116:FI118)</f>
        <v>0</v>
      </c>
      <c r="FJ115" s="37"/>
      <c r="FK115" s="37"/>
      <c r="FL115" s="36">
        <f>SUM(FL116:FL118)</f>
        <v>0</v>
      </c>
      <c r="FM115" s="36">
        <f>SUM(FM116:FM118)</f>
        <v>0</v>
      </c>
      <c r="FN115" s="36"/>
      <c r="FO115" s="25"/>
      <c r="FP115" s="37">
        <f>SUM(FP116:FP118)</f>
        <v>0</v>
      </c>
      <c r="FQ115" s="37"/>
      <c r="FR115" s="37"/>
      <c r="FS115" s="36">
        <f>SUM(FS116:FS118)</f>
        <v>0</v>
      </c>
      <c r="FT115" s="36">
        <f>SUM(FT116:FT118)</f>
        <v>0</v>
      </c>
      <c r="FU115" s="36"/>
      <c r="FV115" s="25"/>
      <c r="FW115" s="37">
        <f>SUM(FW116:FW118)</f>
        <v>0</v>
      </c>
      <c r="FX115" s="37"/>
      <c r="FY115" s="37"/>
      <c r="FZ115" s="36">
        <f>SUM(FZ116:FZ118)</f>
        <v>0</v>
      </c>
      <c r="GA115" s="36">
        <f>SUM(GA116:GA118)</f>
        <v>0</v>
      </c>
      <c r="GB115" s="36"/>
      <c r="GC115" s="25"/>
      <c r="GD115" s="37">
        <f>SUM(GD116:GD118)</f>
        <v>0</v>
      </c>
      <c r="GE115" s="37"/>
      <c r="GF115" s="37"/>
      <c r="GG115" s="36">
        <f>SUM(GG116:GG118)</f>
        <v>0</v>
      </c>
      <c r="GH115" s="36">
        <f>SUM(GH116:GH118)</f>
        <v>0</v>
      </c>
      <c r="GI115" s="36"/>
      <c r="GJ115" s="25"/>
      <c r="GK115" s="37">
        <f>SUM(GK116:GK118)</f>
        <v>0</v>
      </c>
      <c r="GL115" s="37"/>
      <c r="GM115" s="37"/>
      <c r="GN115" s="36">
        <f>SUM(GN116:GN118)</f>
        <v>0</v>
      </c>
      <c r="GO115" s="36">
        <f>SUM(GO116:GO118)</f>
        <v>0</v>
      </c>
      <c r="GP115" s="36"/>
      <c r="GQ115" s="25"/>
      <c r="GR115" s="37">
        <f>SUM(GR116:GR118)</f>
        <v>0</v>
      </c>
      <c r="GS115" s="37"/>
      <c r="GT115" s="37"/>
      <c r="GU115" s="36">
        <f>SUM(GU116:GU118)</f>
        <v>0</v>
      </c>
      <c r="GV115" s="36">
        <f>SUM(GV116:GV118)</f>
        <v>0</v>
      </c>
      <c r="GW115" s="36"/>
      <c r="GX115" s="25"/>
      <c r="GY115" s="37">
        <f>SUM(GY116:GY118)</f>
        <v>0</v>
      </c>
      <c r="GZ115" s="37"/>
      <c r="HA115" s="37"/>
      <c r="HB115" s="36">
        <f>SUM(HB116:HB118)</f>
        <v>0</v>
      </c>
      <c r="HC115" s="36">
        <f>SUM(HC116:HC118)</f>
        <v>0</v>
      </c>
      <c r="HD115" s="36"/>
      <c r="HE115" s="25"/>
      <c r="HF115" s="37">
        <f>SUM(HF116:HF118)</f>
        <v>0</v>
      </c>
      <c r="HG115" s="37"/>
      <c r="HH115" s="37"/>
      <c r="HI115" s="36">
        <f>SUM(HI116:HI118)</f>
        <v>0</v>
      </c>
      <c r="HJ115" s="36">
        <f>SUM(HJ116:HJ118)</f>
        <v>0</v>
      </c>
      <c r="HK115" s="36"/>
      <c r="HL115" s="25"/>
      <c r="HM115" s="37">
        <f>SUM(HM116:HM118)</f>
        <v>0</v>
      </c>
      <c r="HN115" s="37"/>
      <c r="HO115" s="37"/>
      <c r="HP115" s="36">
        <f>SUM(HP116:HP118)</f>
        <v>0</v>
      </c>
      <c r="HQ115" s="36">
        <f>SUM(HQ116:HQ118)</f>
        <v>0</v>
      </c>
      <c r="HR115" s="36"/>
      <c r="HS115" s="25"/>
      <c r="HT115" s="37">
        <f>SUM(HT116:HT118)</f>
        <v>0</v>
      </c>
      <c r="HU115" s="37"/>
      <c r="HV115" s="37"/>
      <c r="HW115" s="36">
        <f>SUM(HW116:HW118)</f>
        <v>0</v>
      </c>
      <c r="HX115" s="36">
        <f>SUM(HX116:HX118)</f>
        <v>0</v>
      </c>
      <c r="HY115" s="36"/>
      <c r="HZ115" s="25"/>
      <c r="IA115" s="37">
        <f>SUM(IA116:IA118)</f>
        <v>0</v>
      </c>
      <c r="IB115" s="37"/>
      <c r="IC115" s="37"/>
      <c r="ID115" s="36">
        <f>SUM(ID116:ID118)</f>
        <v>0</v>
      </c>
      <c r="IE115" s="36">
        <f>SUM(IE116:IE118)</f>
        <v>0</v>
      </c>
      <c r="IF115" s="36"/>
      <c r="IG115" s="25"/>
      <c r="IH115" s="37">
        <f>SUM(IH116:IH118)</f>
        <v>0</v>
      </c>
      <c r="II115" s="37"/>
      <c r="IJ115" s="37"/>
      <c r="IK115" s="36">
        <f>SUM(IK116:IK118)</f>
        <v>0</v>
      </c>
      <c r="IL115" s="36">
        <f>SUM(IL116:IL118)</f>
        <v>0</v>
      </c>
      <c r="IM115" s="36"/>
      <c r="IN115" s="25"/>
      <c r="IO115" s="37">
        <f>SUM(IO116:IO118)</f>
        <v>0</v>
      </c>
      <c r="IP115" s="37"/>
      <c r="IQ115" s="37"/>
      <c r="IR115" s="36">
        <f>SUM(IR116:IR118)</f>
        <v>0</v>
      </c>
      <c r="IS115" s="36">
        <f>SUM(IS116:IS118)</f>
        <v>0</v>
      </c>
      <c r="IT115" s="36"/>
      <c r="IU115" s="25"/>
      <c r="IV115" s="37">
        <f>SUM(IV116:IV118)</f>
        <v>0</v>
      </c>
      <c r="IW115" s="37"/>
      <c r="IX115" s="37"/>
      <c r="IY115" s="36">
        <f>SUM(IY116:IY118)</f>
        <v>0</v>
      </c>
      <c r="IZ115" s="36">
        <f>SUM(IZ116:IZ118)</f>
        <v>0</v>
      </c>
      <c r="JA115" s="36"/>
      <c r="JB115" s="25"/>
      <c r="JC115" s="37">
        <f>SUM(JC116:JC118)</f>
        <v>0</v>
      </c>
      <c r="JD115" s="36">
        <f>SUM(JD116:JD118)</f>
        <v>0</v>
      </c>
      <c r="JE115" s="36">
        <f>SUM(JE116:JE118)</f>
        <v>0</v>
      </c>
      <c r="JF115" s="36"/>
      <c r="JG115" s="25"/>
      <c r="JH115" s="37">
        <f>SUM(JH116:JH118)</f>
        <v>0</v>
      </c>
      <c r="JI115" s="36">
        <f>SUM(JI116:JI118)</f>
        <v>4</v>
      </c>
      <c r="JJ115" s="36">
        <f>SUM(JJ116:JJ118)</f>
        <v>0</v>
      </c>
      <c r="JK115" s="25"/>
      <c r="JL115" s="37">
        <f>SUM(JL116:JL118)</f>
        <v>684790.6</v>
      </c>
      <c r="JM115" s="36">
        <f>SUM(JM116:JM118)</f>
        <v>11</v>
      </c>
      <c r="JN115" s="36">
        <f>SUM(JN116:JN118)</f>
        <v>0</v>
      </c>
      <c r="JO115" s="25"/>
      <c r="JP115" s="37">
        <f>SUM(JP116:JP118)</f>
        <v>1883174.15</v>
      </c>
      <c r="JQ115" s="36">
        <f>SUM(JQ116:JQ118)</f>
        <v>15</v>
      </c>
      <c r="JR115" s="36">
        <f>SUM(JR116:JR118)</f>
        <v>0</v>
      </c>
      <c r="JS115" s="25"/>
      <c r="JT115" s="37">
        <f>SUM(JT116:JT118)</f>
        <v>2567964.75</v>
      </c>
      <c r="JV115" s="73">
        <f t="shared" si="1419"/>
        <v>0</v>
      </c>
      <c r="JW115" s="73">
        <f t="shared" si="1420"/>
        <v>0</v>
      </c>
      <c r="JX115" s="73">
        <f t="shared" si="1421"/>
        <v>0</v>
      </c>
      <c r="JY115" s="80">
        <f t="shared" si="1422"/>
        <v>0</v>
      </c>
      <c r="JZ115" s="73">
        <f t="shared" si="1423"/>
        <v>0</v>
      </c>
      <c r="KA115" s="73">
        <f t="shared" si="1424"/>
        <v>0</v>
      </c>
      <c r="KB115" s="73">
        <f t="shared" si="1425"/>
        <v>0</v>
      </c>
      <c r="KC115" s="73">
        <f t="shared" si="1426"/>
        <v>0</v>
      </c>
      <c r="KD115" s="73">
        <f t="shared" si="1427"/>
        <v>0</v>
      </c>
      <c r="KE115" s="73">
        <f t="shared" si="1428"/>
        <v>0</v>
      </c>
      <c r="KF115" s="73">
        <f t="shared" si="1429"/>
        <v>0</v>
      </c>
      <c r="KG115" s="73">
        <f t="shared" si="1430"/>
        <v>0</v>
      </c>
    </row>
    <row r="116" spans="1:293" ht="20.25" hidden="1" customHeight="1">
      <c r="A116" s="24">
        <v>110068</v>
      </c>
      <c r="B116" s="24" t="s">
        <v>48</v>
      </c>
      <c r="C116" s="24">
        <v>1</v>
      </c>
      <c r="D116" s="24" t="s">
        <v>160</v>
      </c>
      <c r="E116" s="34" t="s">
        <v>119</v>
      </c>
      <c r="F116" s="46" t="s">
        <v>161</v>
      </c>
      <c r="G116" s="52" t="s">
        <v>162</v>
      </c>
      <c r="H116" s="34">
        <v>171197.65</v>
      </c>
      <c r="I116" s="86">
        <v>1</v>
      </c>
      <c r="J116" s="86"/>
      <c r="K116" s="87"/>
      <c r="L116" s="88">
        <f t="shared" ref="L116:L118" si="1589">ROUND(H116*I116,2)</f>
        <v>171197.65</v>
      </c>
      <c r="M116" s="86">
        <v>3</v>
      </c>
      <c r="N116" s="33"/>
      <c r="O116" s="24"/>
      <c r="P116" s="34">
        <f>ROUND(H116*M116,2)</f>
        <v>513592.95</v>
      </c>
      <c r="Q116" s="33">
        <f t="shared" ref="Q116:R118" si="1590">I116+M116</f>
        <v>4</v>
      </c>
      <c r="R116" s="33">
        <f t="shared" si="1590"/>
        <v>0</v>
      </c>
      <c r="S116" s="24"/>
      <c r="T116" s="34">
        <f>L116+P116</f>
        <v>684790.6</v>
      </c>
      <c r="U116" s="33">
        <v>1</v>
      </c>
      <c r="V116" s="33">
        <f>ROUND(U116*($J$116/$I$116),0)</f>
        <v>0</v>
      </c>
      <c r="W116" s="33"/>
      <c r="X116" s="24"/>
      <c r="Y116" s="34">
        <f>ROUND(U116*$H$116,2)</f>
        <v>171197.65</v>
      </c>
      <c r="Z116" s="34"/>
      <c r="AA116" s="34"/>
      <c r="AB116" s="33">
        <v>1</v>
      </c>
      <c r="AC116" s="33">
        <f>ROUND(AB116*($N$116/$M$116),0)</f>
        <v>0</v>
      </c>
      <c r="AD116" s="33"/>
      <c r="AE116" s="24"/>
      <c r="AF116" s="34">
        <f>ROUND(AB116*$H$116,2)</f>
        <v>171197.65</v>
      </c>
      <c r="AG116" s="34"/>
      <c r="AH116" s="34"/>
      <c r="AI116" s="33">
        <f t="shared" ref="AI116:AJ118" si="1591">U116+AB116</f>
        <v>2</v>
      </c>
      <c r="AJ116" s="33">
        <f t="shared" si="1591"/>
        <v>0</v>
      </c>
      <c r="AK116" s="33"/>
      <c r="AL116" s="24"/>
      <c r="AM116" s="34">
        <f>Y116+AF116</f>
        <v>342395.3</v>
      </c>
      <c r="AN116" s="34"/>
      <c r="AO116" s="34"/>
      <c r="AP116" s="33"/>
      <c r="AQ116" s="33">
        <f>ROUND(AP116*($J$116/$I$116),0)</f>
        <v>0</v>
      </c>
      <c r="AR116" s="33"/>
      <c r="AS116" s="24"/>
      <c r="AT116" s="34">
        <f>ROUND(AP116*$H$116,2)</f>
        <v>0</v>
      </c>
      <c r="AU116" s="34"/>
      <c r="AV116" s="34"/>
      <c r="AW116" s="33">
        <v>1</v>
      </c>
      <c r="AX116" s="33">
        <f>ROUND(AW116*($N$116/$M$116),0)</f>
        <v>0</v>
      </c>
      <c r="AY116" s="33"/>
      <c r="AZ116" s="24"/>
      <c r="BA116" s="34">
        <f>ROUND(AW116*$H$116,2)</f>
        <v>171197.65</v>
      </c>
      <c r="BB116" s="34"/>
      <c r="BC116" s="34"/>
      <c r="BD116" s="33">
        <f t="shared" ref="BD116:BD118" si="1592">AP116+AW116</f>
        <v>1</v>
      </c>
      <c r="BE116" s="33">
        <f t="shared" ref="BE116:BE118" si="1593">AQ116+AX116</f>
        <v>0</v>
      </c>
      <c r="BF116" s="33"/>
      <c r="BG116" s="24"/>
      <c r="BH116" s="34">
        <f t="shared" ref="BH116:BH118" si="1594">AT116+BA116</f>
        <v>171197.65</v>
      </c>
      <c r="BI116" s="34"/>
      <c r="BJ116" s="34"/>
      <c r="BK116" s="33"/>
      <c r="BL116" s="33">
        <f>ROUND(BK116*($J$116/$I$116),0)</f>
        <v>0</v>
      </c>
      <c r="BM116" s="33"/>
      <c r="BN116" s="24"/>
      <c r="BO116" s="34">
        <f>ROUND(BK116*$H$116,2)</f>
        <v>0</v>
      </c>
      <c r="BP116" s="34"/>
      <c r="BQ116" s="34"/>
      <c r="BR116" s="33">
        <v>1</v>
      </c>
      <c r="BS116" s="33">
        <f>ROUND(BR116*($N$116/$M$116),0)</f>
        <v>0</v>
      </c>
      <c r="BT116" s="33"/>
      <c r="BU116" s="24"/>
      <c r="BV116" s="34">
        <f>ROUND(BR116*$H$116,2)</f>
        <v>171197.65</v>
      </c>
      <c r="BW116" s="34"/>
      <c r="BX116" s="34"/>
      <c r="BY116" s="33">
        <f t="shared" ref="BY116:BY118" si="1595">BK116+BR116</f>
        <v>1</v>
      </c>
      <c r="BZ116" s="33">
        <f t="shared" ref="BZ116:BZ118" si="1596">BL116+BS116</f>
        <v>0</v>
      </c>
      <c r="CA116" s="33"/>
      <c r="CB116" s="24"/>
      <c r="CC116" s="34">
        <f t="shared" ref="CC116:CC118" si="1597">BO116+BV116</f>
        <v>171197.65</v>
      </c>
      <c r="CD116" s="34"/>
      <c r="CE116" s="34"/>
      <c r="CF116" s="33"/>
      <c r="CG116" s="33">
        <f>ROUND(CF116*($J$116/$I$116),0)</f>
        <v>0</v>
      </c>
      <c r="CH116" s="33"/>
      <c r="CI116" s="24"/>
      <c r="CJ116" s="34">
        <f>ROUND(CF116*$H$116,2)</f>
        <v>0</v>
      </c>
      <c r="CK116" s="34"/>
      <c r="CL116" s="34"/>
      <c r="CM116" s="33"/>
      <c r="CN116" s="33">
        <f>ROUND(CM116*($N$116/$M$116),0)</f>
        <v>0</v>
      </c>
      <c r="CO116" s="33"/>
      <c r="CP116" s="24"/>
      <c r="CQ116" s="34">
        <f>ROUND(CM116*$H$116,2)</f>
        <v>0</v>
      </c>
      <c r="CR116" s="34"/>
      <c r="CS116" s="34"/>
      <c r="CT116" s="33">
        <f t="shared" ref="CT116:CT118" si="1598">CF116+CM116</f>
        <v>0</v>
      </c>
      <c r="CU116" s="33">
        <f t="shared" ref="CU116:CU118" si="1599">CG116+CN116</f>
        <v>0</v>
      </c>
      <c r="CV116" s="33"/>
      <c r="CW116" s="24"/>
      <c r="CX116" s="34">
        <f t="shared" ref="CX116:CX118" si="1600">CJ116+CQ116</f>
        <v>0</v>
      </c>
      <c r="CY116" s="34"/>
      <c r="CZ116" s="34"/>
      <c r="DA116" s="33"/>
      <c r="DB116" s="33">
        <f>ROUND(DA116*($J$116/$I$116),0)</f>
        <v>0</v>
      </c>
      <c r="DC116" s="33"/>
      <c r="DD116" s="24"/>
      <c r="DE116" s="34">
        <f>ROUND(DA116*$H$116,2)</f>
        <v>0</v>
      </c>
      <c r="DF116" s="34"/>
      <c r="DG116" s="34"/>
      <c r="DH116" s="33"/>
      <c r="DI116" s="33">
        <f>ROUND(DH116*($N$116/$M$116),0)</f>
        <v>0</v>
      </c>
      <c r="DJ116" s="33"/>
      <c r="DK116" s="24"/>
      <c r="DL116" s="34">
        <f>ROUND(DH116*$H$116,2)</f>
        <v>0</v>
      </c>
      <c r="DM116" s="34"/>
      <c r="DN116" s="34"/>
      <c r="DO116" s="33">
        <f t="shared" ref="DO116:DO118" si="1601">DA116+DH116</f>
        <v>0</v>
      </c>
      <c r="DP116" s="33">
        <f t="shared" ref="DP116:DP118" si="1602">DB116+DI116</f>
        <v>0</v>
      </c>
      <c r="DQ116" s="33"/>
      <c r="DR116" s="24"/>
      <c r="DS116" s="34">
        <f t="shared" ref="DS116:DS118" si="1603">DE116+DL116</f>
        <v>0</v>
      </c>
      <c r="DT116" s="34"/>
      <c r="DU116" s="34"/>
      <c r="DV116" s="33"/>
      <c r="DW116" s="33">
        <f>ROUND(DV116*($J$116/$I$116),0)</f>
        <v>0</v>
      </c>
      <c r="DX116" s="33"/>
      <c r="DY116" s="24"/>
      <c r="DZ116" s="34">
        <f>ROUND(DV116*$H$116,2)</f>
        <v>0</v>
      </c>
      <c r="EA116" s="34"/>
      <c r="EB116" s="34"/>
      <c r="EC116" s="33"/>
      <c r="ED116" s="33">
        <f>ROUND(EC116*($N$116/$M$116),0)</f>
        <v>0</v>
      </c>
      <c r="EE116" s="33"/>
      <c r="EF116" s="24"/>
      <c r="EG116" s="34">
        <f>ROUND(EC116*$H$116,2)</f>
        <v>0</v>
      </c>
      <c r="EH116" s="34"/>
      <c r="EI116" s="34"/>
      <c r="EJ116" s="33">
        <f t="shared" ref="EJ116:EJ118" si="1604">DV116+EC116</f>
        <v>0</v>
      </c>
      <c r="EK116" s="33">
        <f t="shared" ref="EK116:EK118" si="1605">DW116+ED116</f>
        <v>0</v>
      </c>
      <c r="EL116" s="33"/>
      <c r="EM116" s="24"/>
      <c r="EN116" s="34">
        <f t="shared" ref="EN116:EN118" si="1606">DZ116+EG116</f>
        <v>0</v>
      </c>
      <c r="EO116" s="34"/>
      <c r="EP116" s="34"/>
      <c r="EQ116" s="33"/>
      <c r="ER116" s="33">
        <f>ROUND(EQ116*($J$116/$I$116),0)</f>
        <v>0</v>
      </c>
      <c r="ES116" s="33"/>
      <c r="ET116" s="24"/>
      <c r="EU116" s="34">
        <f>ROUND(EQ116*$H$116,2)</f>
        <v>0</v>
      </c>
      <c r="EV116" s="34"/>
      <c r="EW116" s="34"/>
      <c r="EX116" s="33"/>
      <c r="EY116" s="33">
        <f>ROUND(EX116*($N$116/$M$116),0)</f>
        <v>0</v>
      </c>
      <c r="EZ116" s="33"/>
      <c r="FA116" s="24"/>
      <c r="FB116" s="34">
        <f>ROUND(EX116*$H$116,2)</f>
        <v>0</v>
      </c>
      <c r="FC116" s="34"/>
      <c r="FD116" s="34"/>
      <c r="FE116" s="33">
        <f t="shared" ref="FE116:FE118" si="1607">EQ116+EX116</f>
        <v>0</v>
      </c>
      <c r="FF116" s="33">
        <f t="shared" ref="FF116:FF118" si="1608">ER116+EY116</f>
        <v>0</v>
      </c>
      <c r="FG116" s="33"/>
      <c r="FH116" s="24"/>
      <c r="FI116" s="34">
        <f t="shared" ref="FI116:FI118" si="1609">EU116+FB116</f>
        <v>0</v>
      </c>
      <c r="FJ116" s="34"/>
      <c r="FK116" s="34"/>
      <c r="FL116" s="33"/>
      <c r="FM116" s="33">
        <f>ROUND(FL116*($J$116/$I$116),0)</f>
        <v>0</v>
      </c>
      <c r="FN116" s="33"/>
      <c r="FO116" s="24"/>
      <c r="FP116" s="34">
        <f>ROUND(FL116*$H$116,2)</f>
        <v>0</v>
      </c>
      <c r="FQ116" s="34"/>
      <c r="FR116" s="34"/>
      <c r="FS116" s="33"/>
      <c r="FT116" s="33">
        <f>ROUND(FS116*($N$116/$M$116),0)</f>
        <v>0</v>
      </c>
      <c r="FU116" s="33"/>
      <c r="FV116" s="24"/>
      <c r="FW116" s="34">
        <f>ROUND(FS116*$H$116,2)</f>
        <v>0</v>
      </c>
      <c r="FX116" s="34"/>
      <c r="FY116" s="34"/>
      <c r="FZ116" s="33">
        <f t="shared" ref="FZ116:FZ118" si="1610">FL116+FS116</f>
        <v>0</v>
      </c>
      <c r="GA116" s="33">
        <f t="shared" ref="GA116:GA118" si="1611">FM116+FT116</f>
        <v>0</v>
      </c>
      <c r="GB116" s="33"/>
      <c r="GC116" s="24"/>
      <c r="GD116" s="34">
        <f t="shared" ref="GD116:GD118" si="1612">FP116+FW116</f>
        <v>0</v>
      </c>
      <c r="GE116" s="34"/>
      <c r="GF116" s="34"/>
      <c r="GG116" s="33"/>
      <c r="GH116" s="33">
        <f>ROUND(GG116*($J$116/$I$116),0)</f>
        <v>0</v>
      </c>
      <c r="GI116" s="33"/>
      <c r="GJ116" s="24"/>
      <c r="GK116" s="34">
        <f>ROUND(GG116*$H$116,2)</f>
        <v>0</v>
      </c>
      <c r="GL116" s="34"/>
      <c r="GM116" s="34"/>
      <c r="GN116" s="33"/>
      <c r="GO116" s="33">
        <f>ROUND(GN116*($N$116/$M$116),0)</f>
        <v>0</v>
      </c>
      <c r="GP116" s="33"/>
      <c r="GQ116" s="24"/>
      <c r="GR116" s="34">
        <f>ROUND(GN116*$H$116,2)</f>
        <v>0</v>
      </c>
      <c r="GS116" s="34"/>
      <c r="GT116" s="34"/>
      <c r="GU116" s="33">
        <f t="shared" ref="GU116:GU118" si="1613">GG116+GN116</f>
        <v>0</v>
      </c>
      <c r="GV116" s="33">
        <f t="shared" ref="GV116:GV118" si="1614">GH116+GO116</f>
        <v>0</v>
      </c>
      <c r="GW116" s="33"/>
      <c r="GX116" s="24"/>
      <c r="GY116" s="34">
        <f t="shared" ref="GY116:GY118" si="1615">GK116+GR116</f>
        <v>0</v>
      </c>
      <c r="GZ116" s="34"/>
      <c r="HA116" s="34"/>
      <c r="HB116" s="33"/>
      <c r="HC116" s="33">
        <f>ROUND(HB116*($J$116/$I$116),0)</f>
        <v>0</v>
      </c>
      <c r="HD116" s="33"/>
      <c r="HE116" s="24"/>
      <c r="HF116" s="34">
        <f>ROUND(HB116*$H$116,2)</f>
        <v>0</v>
      </c>
      <c r="HG116" s="34"/>
      <c r="HH116" s="34"/>
      <c r="HI116" s="33"/>
      <c r="HJ116" s="33">
        <f>ROUND(HI116*($N$116/$M$116),0)</f>
        <v>0</v>
      </c>
      <c r="HK116" s="33"/>
      <c r="HL116" s="24"/>
      <c r="HM116" s="34">
        <f>ROUND(HI116*$H$116,2)</f>
        <v>0</v>
      </c>
      <c r="HN116" s="34"/>
      <c r="HO116" s="34"/>
      <c r="HP116" s="33">
        <f t="shared" ref="HP116:HP118" si="1616">HB116+HI116</f>
        <v>0</v>
      </c>
      <c r="HQ116" s="33">
        <f t="shared" ref="HQ116:HQ118" si="1617">HC116+HJ116</f>
        <v>0</v>
      </c>
      <c r="HR116" s="33"/>
      <c r="HS116" s="24"/>
      <c r="HT116" s="34">
        <f t="shared" ref="HT116:HT118" si="1618">HF116+HM116</f>
        <v>0</v>
      </c>
      <c r="HU116" s="34"/>
      <c r="HV116" s="34"/>
      <c r="HW116" s="33"/>
      <c r="HX116" s="33">
        <f>ROUND(HW116*($J$116/$I$116),0)</f>
        <v>0</v>
      </c>
      <c r="HY116" s="33"/>
      <c r="HZ116" s="24"/>
      <c r="IA116" s="34">
        <f>ROUND(HW116*$H$116,2)</f>
        <v>0</v>
      </c>
      <c r="IB116" s="34"/>
      <c r="IC116" s="34"/>
      <c r="ID116" s="33"/>
      <c r="IE116" s="33">
        <f>ROUND(ID116*($N$116/$M$116),0)</f>
        <v>0</v>
      </c>
      <c r="IF116" s="33"/>
      <c r="IG116" s="24"/>
      <c r="IH116" s="34">
        <f>ROUND(ID116*$H$116,2)</f>
        <v>0</v>
      </c>
      <c r="II116" s="34"/>
      <c r="IJ116" s="34"/>
      <c r="IK116" s="33">
        <f t="shared" ref="IK116:IK118" si="1619">HW116+ID116</f>
        <v>0</v>
      </c>
      <c r="IL116" s="33">
        <f t="shared" ref="IL116:IL118" si="1620">HX116+IE116</f>
        <v>0</v>
      </c>
      <c r="IM116" s="33"/>
      <c r="IN116" s="24"/>
      <c r="IO116" s="34">
        <f t="shared" ref="IO116:IO118" si="1621">IA116+IH116</f>
        <v>0</v>
      </c>
      <c r="IP116" s="34"/>
      <c r="IQ116" s="34"/>
      <c r="IR116" s="33"/>
      <c r="IS116" s="33">
        <f>ROUND(IR116*($J$116/$I$116),0)</f>
        <v>0</v>
      </c>
      <c r="IT116" s="33"/>
      <c r="IU116" s="24"/>
      <c r="IV116" s="34">
        <f>ROUND(IR116*$H$116,2)</f>
        <v>0</v>
      </c>
      <c r="IW116" s="34"/>
      <c r="IX116" s="34"/>
      <c r="IY116" s="33"/>
      <c r="IZ116" s="33">
        <f>ROUND(IY116*($N$116/$M$116),0)</f>
        <v>0</v>
      </c>
      <c r="JA116" s="33"/>
      <c r="JB116" s="24"/>
      <c r="JC116" s="34">
        <f>ROUND(IY116*$H$116,2)</f>
        <v>0</v>
      </c>
      <c r="JD116" s="33">
        <f t="shared" ref="JD116:JD118" si="1622">IR116+IY116</f>
        <v>0</v>
      </c>
      <c r="JE116" s="33">
        <f t="shared" ref="JE116:JE118" si="1623">IS116+IZ116</f>
        <v>0</v>
      </c>
      <c r="JF116" s="33"/>
      <c r="JG116" s="24"/>
      <c r="JH116" s="34">
        <f t="shared" ref="JH116:JH118" si="1624">IV116+JC116</f>
        <v>0</v>
      </c>
      <c r="JI116" s="33">
        <f t="shared" ref="JI116:JJ118" si="1625">U116+AP116+BK116+CF116+DA116+DV116+EQ116+FL116+GG116+HB116+HW116+IR116</f>
        <v>1</v>
      </c>
      <c r="JJ116" s="33">
        <f t="shared" si="1625"/>
        <v>0</v>
      </c>
      <c r="JK116" s="33"/>
      <c r="JL116" s="34">
        <f>Y116+AT116+BO116+CJ116+DE116+DZ116+EU116+FP116+GK116+HF116+IA116+IV116</f>
        <v>171197.65</v>
      </c>
      <c r="JM116" s="33">
        <f t="shared" ref="JM116:JM118" si="1626">AB116+AW116+BR116+CM116+DH116+EC116+EX116+FS116+GN116+HI116+ID116+IY116</f>
        <v>3</v>
      </c>
      <c r="JN116" s="33">
        <f t="shared" ref="JN116:JN118" si="1627">AC116+AX116+BS116+CN116+DI116+ED116+EY116+FT116+GO116+HJ116+IE116+IZ116</f>
        <v>0</v>
      </c>
      <c r="JO116" s="33"/>
      <c r="JP116" s="34">
        <f t="shared" ref="JP116:JP118" si="1628">AF116+BA116+BV116+CQ116+DL116+EG116+FB116+FW116+GR116+HM116+IH116+JC116</f>
        <v>513592.94999999995</v>
      </c>
      <c r="JQ116" s="33">
        <f t="shared" ref="JQ116:JQ118" si="1629">JI116+JM116</f>
        <v>4</v>
      </c>
      <c r="JR116" s="33">
        <f t="shared" ref="JR116:JR118" si="1630">JJ116+JN116</f>
        <v>0</v>
      </c>
      <c r="JS116" s="24"/>
      <c r="JT116" s="34">
        <f t="shared" ref="JT116:JT118" si="1631">JL116+JP116</f>
        <v>684790.6</v>
      </c>
      <c r="JV116" s="73">
        <f t="shared" si="1419"/>
        <v>0</v>
      </c>
      <c r="JW116" s="73">
        <f t="shared" si="1420"/>
        <v>0</v>
      </c>
      <c r="JX116" s="73">
        <f t="shared" si="1421"/>
        <v>0</v>
      </c>
      <c r="JY116" s="80">
        <f t="shared" si="1422"/>
        <v>0</v>
      </c>
      <c r="JZ116" s="73">
        <f t="shared" si="1423"/>
        <v>0</v>
      </c>
      <c r="KA116" s="73">
        <f t="shared" si="1424"/>
        <v>0</v>
      </c>
      <c r="KB116" s="73">
        <f t="shared" si="1425"/>
        <v>0</v>
      </c>
      <c r="KC116" s="73">
        <f t="shared" si="1426"/>
        <v>0</v>
      </c>
      <c r="KD116" s="73">
        <f t="shared" si="1427"/>
        <v>0</v>
      </c>
      <c r="KE116" s="73">
        <f t="shared" si="1428"/>
        <v>0</v>
      </c>
      <c r="KF116" s="73">
        <f t="shared" si="1429"/>
        <v>0</v>
      </c>
      <c r="KG116" s="73">
        <f t="shared" si="1430"/>
        <v>0</v>
      </c>
    </row>
    <row r="117" spans="1:293" ht="20.25" hidden="1" customHeight="1">
      <c r="A117" s="24">
        <v>110068</v>
      </c>
      <c r="B117" s="24" t="s">
        <v>48</v>
      </c>
      <c r="C117" s="24">
        <v>1</v>
      </c>
      <c r="D117" s="24" t="s">
        <v>198</v>
      </c>
      <c r="E117" s="34" t="s">
        <v>119</v>
      </c>
      <c r="F117" s="46" t="s">
        <v>199</v>
      </c>
      <c r="G117" s="52" t="s">
        <v>200</v>
      </c>
      <c r="H117" s="34">
        <v>171197.65</v>
      </c>
      <c r="I117" s="86">
        <v>1</v>
      </c>
      <c r="J117" s="86"/>
      <c r="K117" s="87"/>
      <c r="L117" s="88">
        <f t="shared" si="1589"/>
        <v>171197.65</v>
      </c>
      <c r="M117" s="86">
        <v>2</v>
      </c>
      <c r="N117" s="33"/>
      <c r="O117" s="24"/>
      <c r="P117" s="34">
        <f>ROUND(H117*M117,2)</f>
        <v>342395.3</v>
      </c>
      <c r="Q117" s="33">
        <f t="shared" si="1590"/>
        <v>3</v>
      </c>
      <c r="R117" s="33">
        <f t="shared" si="1590"/>
        <v>0</v>
      </c>
      <c r="S117" s="24"/>
      <c r="T117" s="34">
        <f>L117+P117</f>
        <v>513592.94999999995</v>
      </c>
      <c r="U117" s="33">
        <v>1</v>
      </c>
      <c r="V117" s="33">
        <f>ROUND(U117*($J$117/$I$117),0)</f>
        <v>0</v>
      </c>
      <c r="W117" s="33"/>
      <c r="X117" s="24"/>
      <c r="Y117" s="34">
        <f>ROUND(U117*$H$117,2)</f>
        <v>171197.65</v>
      </c>
      <c r="Z117" s="34"/>
      <c r="AA117" s="34"/>
      <c r="AB117" s="33">
        <v>1</v>
      </c>
      <c r="AC117" s="33">
        <f>ROUND(AB117*($N$117/$M$117),0)</f>
        <v>0</v>
      </c>
      <c r="AD117" s="33"/>
      <c r="AE117" s="24"/>
      <c r="AF117" s="34">
        <f>ROUND(AB117*$H$117,2)</f>
        <v>171197.65</v>
      </c>
      <c r="AG117" s="34"/>
      <c r="AH117" s="34"/>
      <c r="AI117" s="33">
        <f t="shared" si="1591"/>
        <v>2</v>
      </c>
      <c r="AJ117" s="33">
        <f t="shared" si="1591"/>
        <v>0</v>
      </c>
      <c r="AK117" s="33"/>
      <c r="AL117" s="24"/>
      <c r="AM117" s="34">
        <f>Y117+AF117</f>
        <v>342395.3</v>
      </c>
      <c r="AN117" s="34"/>
      <c r="AO117" s="34"/>
      <c r="AP117" s="33"/>
      <c r="AQ117" s="33">
        <f>ROUND(AP117*($J$117/$I$117),0)</f>
        <v>0</v>
      </c>
      <c r="AR117" s="33"/>
      <c r="AS117" s="24"/>
      <c r="AT117" s="34">
        <f>ROUND(AP117*$H$117,2)</f>
        <v>0</v>
      </c>
      <c r="AU117" s="34"/>
      <c r="AV117" s="34"/>
      <c r="AW117" s="33">
        <v>1</v>
      </c>
      <c r="AX117" s="33">
        <f>ROUND(AW117*($N$117/$M$117),0)</f>
        <v>0</v>
      </c>
      <c r="AY117" s="33"/>
      <c r="AZ117" s="24"/>
      <c r="BA117" s="34">
        <f>ROUND(AW117*$H$117,2)</f>
        <v>171197.65</v>
      </c>
      <c r="BB117" s="34"/>
      <c r="BC117" s="34"/>
      <c r="BD117" s="33">
        <f t="shared" si="1592"/>
        <v>1</v>
      </c>
      <c r="BE117" s="33">
        <f t="shared" si="1593"/>
        <v>0</v>
      </c>
      <c r="BF117" s="33"/>
      <c r="BG117" s="24"/>
      <c r="BH117" s="34">
        <f t="shared" si="1594"/>
        <v>171197.65</v>
      </c>
      <c r="BI117" s="34"/>
      <c r="BJ117" s="34"/>
      <c r="BK117" s="33"/>
      <c r="BL117" s="33">
        <f>ROUND(BK117*($J$117/$I$117),0)</f>
        <v>0</v>
      </c>
      <c r="BM117" s="33"/>
      <c r="BN117" s="24"/>
      <c r="BO117" s="34">
        <f>ROUND(BK117*$H$117,2)</f>
        <v>0</v>
      </c>
      <c r="BP117" s="34"/>
      <c r="BQ117" s="34"/>
      <c r="BR117" s="33"/>
      <c r="BS117" s="33">
        <f>ROUND(BR117*($N$117/$M$117),0)</f>
        <v>0</v>
      </c>
      <c r="BT117" s="33"/>
      <c r="BU117" s="24"/>
      <c r="BV117" s="34">
        <f>ROUND(BR117*$H$117,2)</f>
        <v>0</v>
      </c>
      <c r="BW117" s="34"/>
      <c r="BX117" s="34"/>
      <c r="BY117" s="33">
        <f t="shared" si="1595"/>
        <v>0</v>
      </c>
      <c r="BZ117" s="33">
        <f t="shared" si="1596"/>
        <v>0</v>
      </c>
      <c r="CA117" s="33"/>
      <c r="CB117" s="24"/>
      <c r="CC117" s="34">
        <f t="shared" si="1597"/>
        <v>0</v>
      </c>
      <c r="CD117" s="34"/>
      <c r="CE117" s="34"/>
      <c r="CF117" s="33"/>
      <c r="CG117" s="33">
        <f>ROUND(CF117*($J$117/$I$117),0)</f>
        <v>0</v>
      </c>
      <c r="CH117" s="33"/>
      <c r="CI117" s="24"/>
      <c r="CJ117" s="34">
        <f>ROUND(CF117*$H$117,2)</f>
        <v>0</v>
      </c>
      <c r="CK117" s="34"/>
      <c r="CL117" s="34"/>
      <c r="CM117" s="33"/>
      <c r="CN117" s="33">
        <f>ROUND(CM117*($N$117/$M$117),0)</f>
        <v>0</v>
      </c>
      <c r="CO117" s="33"/>
      <c r="CP117" s="24"/>
      <c r="CQ117" s="34">
        <f>ROUND(CM117*$H$117,2)</f>
        <v>0</v>
      </c>
      <c r="CR117" s="34"/>
      <c r="CS117" s="34"/>
      <c r="CT117" s="33">
        <f t="shared" si="1598"/>
        <v>0</v>
      </c>
      <c r="CU117" s="33">
        <f t="shared" si="1599"/>
        <v>0</v>
      </c>
      <c r="CV117" s="33"/>
      <c r="CW117" s="24"/>
      <c r="CX117" s="34">
        <f t="shared" si="1600"/>
        <v>0</v>
      </c>
      <c r="CY117" s="34"/>
      <c r="CZ117" s="34"/>
      <c r="DA117" s="33"/>
      <c r="DB117" s="33">
        <f>ROUND(DA117*($J$117/$I$117),0)</f>
        <v>0</v>
      </c>
      <c r="DC117" s="33"/>
      <c r="DD117" s="24"/>
      <c r="DE117" s="34">
        <f>ROUND(DA117*$H$117,2)</f>
        <v>0</v>
      </c>
      <c r="DF117" s="34"/>
      <c r="DG117" s="34"/>
      <c r="DH117" s="33"/>
      <c r="DI117" s="33">
        <f>ROUND(DH117*($N$117/$M$117),0)</f>
        <v>0</v>
      </c>
      <c r="DJ117" s="33"/>
      <c r="DK117" s="24"/>
      <c r="DL117" s="34">
        <f>ROUND(DH117*$H$117,2)</f>
        <v>0</v>
      </c>
      <c r="DM117" s="34"/>
      <c r="DN117" s="34"/>
      <c r="DO117" s="33">
        <f t="shared" si="1601"/>
        <v>0</v>
      </c>
      <c r="DP117" s="33">
        <f t="shared" si="1602"/>
        <v>0</v>
      </c>
      <c r="DQ117" s="33"/>
      <c r="DR117" s="24"/>
      <c r="DS117" s="34">
        <f t="shared" si="1603"/>
        <v>0</v>
      </c>
      <c r="DT117" s="34"/>
      <c r="DU117" s="34"/>
      <c r="DV117" s="33"/>
      <c r="DW117" s="33">
        <f>ROUND(DV117*($J$117/$I$117),0)</f>
        <v>0</v>
      </c>
      <c r="DX117" s="33"/>
      <c r="DY117" s="24"/>
      <c r="DZ117" s="34">
        <f>ROUND(DV117*$H$117,2)</f>
        <v>0</v>
      </c>
      <c r="EA117" s="34"/>
      <c r="EB117" s="34"/>
      <c r="EC117" s="33"/>
      <c r="ED117" s="33">
        <f>ROUND(EC117*($N$117/$M$117),0)</f>
        <v>0</v>
      </c>
      <c r="EE117" s="33"/>
      <c r="EF117" s="24"/>
      <c r="EG117" s="34">
        <f>ROUND(EC117*$H$117,2)</f>
        <v>0</v>
      </c>
      <c r="EH117" s="34"/>
      <c r="EI117" s="34"/>
      <c r="EJ117" s="33">
        <f t="shared" si="1604"/>
        <v>0</v>
      </c>
      <c r="EK117" s="33">
        <f t="shared" si="1605"/>
        <v>0</v>
      </c>
      <c r="EL117" s="33"/>
      <c r="EM117" s="24"/>
      <c r="EN117" s="34">
        <f t="shared" si="1606"/>
        <v>0</v>
      </c>
      <c r="EO117" s="34"/>
      <c r="EP117" s="34"/>
      <c r="EQ117" s="33"/>
      <c r="ER117" s="33">
        <f>ROUND(EQ117*($J$117/$I$117),0)</f>
        <v>0</v>
      </c>
      <c r="ES117" s="33"/>
      <c r="ET117" s="24"/>
      <c r="EU117" s="34">
        <f>ROUND(EQ117*$H$117,2)</f>
        <v>0</v>
      </c>
      <c r="EV117" s="34"/>
      <c r="EW117" s="34"/>
      <c r="EX117" s="33"/>
      <c r="EY117" s="33">
        <f>ROUND(EX117*($N$117/$M$117),0)</f>
        <v>0</v>
      </c>
      <c r="EZ117" s="33"/>
      <c r="FA117" s="24"/>
      <c r="FB117" s="34">
        <f>ROUND(EX117*$H$117,2)</f>
        <v>0</v>
      </c>
      <c r="FC117" s="34"/>
      <c r="FD117" s="34"/>
      <c r="FE117" s="33">
        <f t="shared" si="1607"/>
        <v>0</v>
      </c>
      <c r="FF117" s="33">
        <f t="shared" si="1608"/>
        <v>0</v>
      </c>
      <c r="FG117" s="33"/>
      <c r="FH117" s="24"/>
      <c r="FI117" s="34">
        <f t="shared" si="1609"/>
        <v>0</v>
      </c>
      <c r="FJ117" s="34"/>
      <c r="FK117" s="34"/>
      <c r="FL117" s="33"/>
      <c r="FM117" s="33">
        <f>ROUND(FL117*($J$117/$I$117),0)</f>
        <v>0</v>
      </c>
      <c r="FN117" s="33"/>
      <c r="FO117" s="24"/>
      <c r="FP117" s="34">
        <f>ROUND(FL117*$H$117,2)</f>
        <v>0</v>
      </c>
      <c r="FQ117" s="34"/>
      <c r="FR117" s="34"/>
      <c r="FS117" s="33"/>
      <c r="FT117" s="33">
        <f>ROUND(FS117*($N$117/$M$117),0)</f>
        <v>0</v>
      </c>
      <c r="FU117" s="33"/>
      <c r="FV117" s="24"/>
      <c r="FW117" s="34">
        <f>ROUND(FS117*$H$117,2)</f>
        <v>0</v>
      </c>
      <c r="FX117" s="34"/>
      <c r="FY117" s="34"/>
      <c r="FZ117" s="33">
        <f t="shared" si="1610"/>
        <v>0</v>
      </c>
      <c r="GA117" s="33">
        <f t="shared" si="1611"/>
        <v>0</v>
      </c>
      <c r="GB117" s="33"/>
      <c r="GC117" s="24"/>
      <c r="GD117" s="34">
        <f t="shared" si="1612"/>
        <v>0</v>
      </c>
      <c r="GE117" s="34"/>
      <c r="GF117" s="34"/>
      <c r="GG117" s="33"/>
      <c r="GH117" s="33">
        <f>ROUND(GG117*($J$117/$I$117),0)</f>
        <v>0</v>
      </c>
      <c r="GI117" s="33"/>
      <c r="GJ117" s="24"/>
      <c r="GK117" s="34">
        <f>ROUND(GG117*$H$117,2)</f>
        <v>0</v>
      </c>
      <c r="GL117" s="34"/>
      <c r="GM117" s="34"/>
      <c r="GN117" s="33"/>
      <c r="GO117" s="33">
        <f>ROUND(GN117*($N$117/$M$117),0)</f>
        <v>0</v>
      </c>
      <c r="GP117" s="33"/>
      <c r="GQ117" s="24"/>
      <c r="GR117" s="34">
        <f>ROUND(GN117*$H$117,2)</f>
        <v>0</v>
      </c>
      <c r="GS117" s="34"/>
      <c r="GT117" s="34"/>
      <c r="GU117" s="33">
        <f t="shared" si="1613"/>
        <v>0</v>
      </c>
      <c r="GV117" s="33">
        <f t="shared" si="1614"/>
        <v>0</v>
      </c>
      <c r="GW117" s="33"/>
      <c r="GX117" s="24"/>
      <c r="GY117" s="34">
        <f t="shared" si="1615"/>
        <v>0</v>
      </c>
      <c r="GZ117" s="34"/>
      <c r="HA117" s="34"/>
      <c r="HB117" s="33"/>
      <c r="HC117" s="33">
        <f>ROUND(HB117*($J$117/$I$117),0)</f>
        <v>0</v>
      </c>
      <c r="HD117" s="33"/>
      <c r="HE117" s="24"/>
      <c r="HF117" s="34">
        <f>ROUND(HB117*$H$117,2)</f>
        <v>0</v>
      </c>
      <c r="HG117" s="34"/>
      <c r="HH117" s="34"/>
      <c r="HI117" s="33"/>
      <c r="HJ117" s="33">
        <f>ROUND(HI117*($N$117/$M$117),0)</f>
        <v>0</v>
      </c>
      <c r="HK117" s="33"/>
      <c r="HL117" s="24"/>
      <c r="HM117" s="34">
        <f>ROUND(HI117*$H$117,2)</f>
        <v>0</v>
      </c>
      <c r="HN117" s="34"/>
      <c r="HO117" s="34"/>
      <c r="HP117" s="33">
        <f t="shared" si="1616"/>
        <v>0</v>
      </c>
      <c r="HQ117" s="33">
        <f t="shared" si="1617"/>
        <v>0</v>
      </c>
      <c r="HR117" s="33"/>
      <c r="HS117" s="24"/>
      <c r="HT117" s="34">
        <f t="shared" si="1618"/>
        <v>0</v>
      </c>
      <c r="HU117" s="34"/>
      <c r="HV117" s="34"/>
      <c r="HW117" s="33"/>
      <c r="HX117" s="33">
        <f>ROUND(HW117*($J$117/$I$117),0)</f>
        <v>0</v>
      </c>
      <c r="HY117" s="33"/>
      <c r="HZ117" s="24"/>
      <c r="IA117" s="34">
        <f>ROUND(HW117*$H$117,2)</f>
        <v>0</v>
      </c>
      <c r="IB117" s="34"/>
      <c r="IC117" s="34"/>
      <c r="ID117" s="33"/>
      <c r="IE117" s="33">
        <f>ROUND(ID117*($N$117/$M$117),0)</f>
        <v>0</v>
      </c>
      <c r="IF117" s="33"/>
      <c r="IG117" s="24"/>
      <c r="IH117" s="34">
        <f>ROUND(ID117*$H$117,2)</f>
        <v>0</v>
      </c>
      <c r="II117" s="34"/>
      <c r="IJ117" s="34"/>
      <c r="IK117" s="33">
        <f t="shared" si="1619"/>
        <v>0</v>
      </c>
      <c r="IL117" s="33">
        <f t="shared" si="1620"/>
        <v>0</v>
      </c>
      <c r="IM117" s="33"/>
      <c r="IN117" s="24"/>
      <c r="IO117" s="34">
        <f t="shared" si="1621"/>
        <v>0</v>
      </c>
      <c r="IP117" s="34"/>
      <c r="IQ117" s="34"/>
      <c r="IR117" s="33"/>
      <c r="IS117" s="33">
        <f>ROUND(IR117*($J$117/$I$117),0)</f>
        <v>0</v>
      </c>
      <c r="IT117" s="33"/>
      <c r="IU117" s="24"/>
      <c r="IV117" s="34">
        <f>ROUND(IR117*$H$117,2)</f>
        <v>0</v>
      </c>
      <c r="IW117" s="34"/>
      <c r="IX117" s="34"/>
      <c r="IY117" s="33"/>
      <c r="IZ117" s="33">
        <f>ROUND(IY117*($N$117/$M$117),0)</f>
        <v>0</v>
      </c>
      <c r="JA117" s="33"/>
      <c r="JB117" s="24"/>
      <c r="JC117" s="34">
        <f>ROUND(IY117*$H$117,2)</f>
        <v>0</v>
      </c>
      <c r="JD117" s="33">
        <f t="shared" si="1622"/>
        <v>0</v>
      </c>
      <c r="JE117" s="33">
        <f t="shared" si="1623"/>
        <v>0</v>
      </c>
      <c r="JF117" s="33"/>
      <c r="JG117" s="24"/>
      <c r="JH117" s="34">
        <f t="shared" si="1624"/>
        <v>0</v>
      </c>
      <c r="JI117" s="33">
        <f t="shared" si="1625"/>
        <v>1</v>
      </c>
      <c r="JJ117" s="33">
        <f t="shared" si="1625"/>
        <v>0</v>
      </c>
      <c r="JK117" s="33"/>
      <c r="JL117" s="34">
        <f>Y117+AT117+BO117+CJ117+DE117+DZ117+EU117+FP117+GK117+HF117+IA117+IV117</f>
        <v>171197.65</v>
      </c>
      <c r="JM117" s="33">
        <f t="shared" si="1626"/>
        <v>2</v>
      </c>
      <c r="JN117" s="33">
        <f t="shared" si="1627"/>
        <v>0</v>
      </c>
      <c r="JO117" s="33"/>
      <c r="JP117" s="34">
        <f t="shared" si="1628"/>
        <v>342395.3</v>
      </c>
      <c r="JQ117" s="33">
        <f t="shared" si="1629"/>
        <v>3</v>
      </c>
      <c r="JR117" s="33">
        <f t="shared" si="1630"/>
        <v>0</v>
      </c>
      <c r="JS117" s="24"/>
      <c r="JT117" s="34">
        <f t="shared" si="1631"/>
        <v>513592.94999999995</v>
      </c>
      <c r="JV117" s="73">
        <f t="shared" si="1419"/>
        <v>0</v>
      </c>
      <c r="JW117" s="73">
        <f t="shared" si="1420"/>
        <v>0</v>
      </c>
      <c r="JX117" s="73">
        <f t="shared" si="1421"/>
        <v>0</v>
      </c>
      <c r="JY117" s="80">
        <f t="shared" si="1422"/>
        <v>0</v>
      </c>
      <c r="JZ117" s="73">
        <f t="shared" si="1423"/>
        <v>0</v>
      </c>
      <c r="KA117" s="73">
        <f t="shared" si="1424"/>
        <v>0</v>
      </c>
      <c r="KB117" s="73">
        <f t="shared" si="1425"/>
        <v>0</v>
      </c>
      <c r="KC117" s="73">
        <f t="shared" si="1426"/>
        <v>0</v>
      </c>
      <c r="KD117" s="73">
        <f t="shared" si="1427"/>
        <v>0</v>
      </c>
      <c r="KE117" s="73">
        <f t="shared" si="1428"/>
        <v>0</v>
      </c>
      <c r="KF117" s="73">
        <f t="shared" si="1429"/>
        <v>0</v>
      </c>
      <c r="KG117" s="73">
        <f t="shared" si="1430"/>
        <v>0</v>
      </c>
    </row>
    <row r="118" spans="1:293" ht="20.25" hidden="1" customHeight="1">
      <c r="A118" s="24">
        <v>110068</v>
      </c>
      <c r="B118" s="24" t="s">
        <v>48</v>
      </c>
      <c r="C118" s="24">
        <v>1</v>
      </c>
      <c r="D118" s="24" t="s">
        <v>118</v>
      </c>
      <c r="E118" s="34" t="s">
        <v>119</v>
      </c>
      <c r="F118" s="46" t="s">
        <v>120</v>
      </c>
      <c r="G118" s="52" t="s">
        <v>121</v>
      </c>
      <c r="H118" s="34">
        <v>171197.65</v>
      </c>
      <c r="I118" s="86">
        <v>2</v>
      </c>
      <c r="J118" s="86"/>
      <c r="K118" s="87"/>
      <c r="L118" s="88">
        <f t="shared" si="1589"/>
        <v>342395.3</v>
      </c>
      <c r="M118" s="86">
        <v>6</v>
      </c>
      <c r="N118" s="33"/>
      <c r="O118" s="24"/>
      <c r="P118" s="34">
        <f>ROUND(H118*M118,2)</f>
        <v>1027185.9</v>
      </c>
      <c r="Q118" s="33">
        <f t="shared" si="1590"/>
        <v>8</v>
      </c>
      <c r="R118" s="33">
        <f t="shared" si="1590"/>
        <v>0</v>
      </c>
      <c r="S118" s="24"/>
      <c r="T118" s="34">
        <f>L118+P118</f>
        <v>1369581.2</v>
      </c>
      <c r="U118" s="33">
        <v>1</v>
      </c>
      <c r="V118" s="33">
        <f>ROUND(U118*($J$118/$I$118),0)</f>
        <v>0</v>
      </c>
      <c r="W118" s="33"/>
      <c r="X118" s="24"/>
      <c r="Y118" s="34">
        <f>ROUND(U118*$H$118,2)</f>
        <v>171197.65</v>
      </c>
      <c r="Z118" s="34"/>
      <c r="AA118" s="34"/>
      <c r="AB118" s="33">
        <v>1</v>
      </c>
      <c r="AC118" s="33">
        <f>ROUND(AB118*($N$118/$M$118),0)</f>
        <v>0</v>
      </c>
      <c r="AD118" s="33"/>
      <c r="AE118" s="24"/>
      <c r="AF118" s="34">
        <f>ROUND(AB118*$H$118,2)</f>
        <v>171197.65</v>
      </c>
      <c r="AG118" s="34"/>
      <c r="AH118" s="34"/>
      <c r="AI118" s="33">
        <f t="shared" si="1591"/>
        <v>2</v>
      </c>
      <c r="AJ118" s="33">
        <f t="shared" si="1591"/>
        <v>0</v>
      </c>
      <c r="AK118" s="33"/>
      <c r="AL118" s="24"/>
      <c r="AM118" s="34">
        <f>Y118+AF118</f>
        <v>342395.3</v>
      </c>
      <c r="AN118" s="34"/>
      <c r="AO118" s="34"/>
      <c r="AP118" s="33">
        <v>1</v>
      </c>
      <c r="AQ118" s="33">
        <f>ROUND(AP118*($J$118/$I$118),0)</f>
        <v>0</v>
      </c>
      <c r="AR118" s="33"/>
      <c r="AS118" s="24"/>
      <c r="AT118" s="34">
        <f>ROUND(AP118*$H$118,2)</f>
        <v>171197.65</v>
      </c>
      <c r="AU118" s="34"/>
      <c r="AV118" s="34"/>
      <c r="AW118" s="33">
        <v>1</v>
      </c>
      <c r="AX118" s="33">
        <f>ROUND(AW118*($N$118/$M$118),0)</f>
        <v>0</v>
      </c>
      <c r="AY118" s="33"/>
      <c r="AZ118" s="24"/>
      <c r="BA118" s="34">
        <f>ROUND(AW118*$H$118,2)</f>
        <v>171197.65</v>
      </c>
      <c r="BB118" s="34"/>
      <c r="BC118" s="34"/>
      <c r="BD118" s="33">
        <f t="shared" si="1592"/>
        <v>2</v>
      </c>
      <c r="BE118" s="33">
        <f t="shared" si="1593"/>
        <v>0</v>
      </c>
      <c r="BF118" s="33"/>
      <c r="BG118" s="24"/>
      <c r="BH118" s="34">
        <f t="shared" si="1594"/>
        <v>342395.3</v>
      </c>
      <c r="BI118" s="34"/>
      <c r="BJ118" s="34"/>
      <c r="BK118" s="33"/>
      <c r="BL118" s="33">
        <f>ROUND(BK118*($J$118/$I$118),0)</f>
        <v>0</v>
      </c>
      <c r="BM118" s="33"/>
      <c r="BN118" s="24"/>
      <c r="BO118" s="34">
        <f>ROUND(BK118*$H$118,2)</f>
        <v>0</v>
      </c>
      <c r="BP118" s="34"/>
      <c r="BQ118" s="34"/>
      <c r="BR118" s="33">
        <v>1</v>
      </c>
      <c r="BS118" s="33">
        <f>ROUND(BR118*($N$118/$M$118),0)</f>
        <v>0</v>
      </c>
      <c r="BT118" s="33"/>
      <c r="BU118" s="24"/>
      <c r="BV118" s="34">
        <f>ROUND(BR118*$H$118,2)</f>
        <v>171197.65</v>
      </c>
      <c r="BW118" s="34"/>
      <c r="BX118" s="34"/>
      <c r="BY118" s="33">
        <f t="shared" si="1595"/>
        <v>1</v>
      </c>
      <c r="BZ118" s="33">
        <f t="shared" si="1596"/>
        <v>0</v>
      </c>
      <c r="CA118" s="33"/>
      <c r="CB118" s="24"/>
      <c r="CC118" s="34">
        <f t="shared" si="1597"/>
        <v>171197.65</v>
      </c>
      <c r="CD118" s="34"/>
      <c r="CE118" s="34"/>
      <c r="CF118" s="33"/>
      <c r="CG118" s="33">
        <f>ROUND(CF118*($J$118/$I$118),0)</f>
        <v>0</v>
      </c>
      <c r="CH118" s="33"/>
      <c r="CI118" s="24"/>
      <c r="CJ118" s="34">
        <f>ROUND(CF118*$H$118,2)</f>
        <v>0</v>
      </c>
      <c r="CK118" s="34"/>
      <c r="CL118" s="34"/>
      <c r="CM118" s="33">
        <v>1</v>
      </c>
      <c r="CN118" s="33">
        <f>ROUND(CM118*($N$118/$M$118),0)</f>
        <v>0</v>
      </c>
      <c r="CO118" s="33"/>
      <c r="CP118" s="24"/>
      <c r="CQ118" s="34">
        <f>ROUND(CM118*$H$118,2)</f>
        <v>171197.65</v>
      </c>
      <c r="CR118" s="34"/>
      <c r="CS118" s="34"/>
      <c r="CT118" s="33">
        <f t="shared" si="1598"/>
        <v>1</v>
      </c>
      <c r="CU118" s="33">
        <f t="shared" si="1599"/>
        <v>0</v>
      </c>
      <c r="CV118" s="33"/>
      <c r="CW118" s="24"/>
      <c r="CX118" s="34">
        <f t="shared" si="1600"/>
        <v>171197.65</v>
      </c>
      <c r="CY118" s="34"/>
      <c r="CZ118" s="34"/>
      <c r="DA118" s="33"/>
      <c r="DB118" s="33">
        <f>ROUND(DA118*($J$118/$I$118),0)</f>
        <v>0</v>
      </c>
      <c r="DC118" s="33"/>
      <c r="DD118" s="24"/>
      <c r="DE118" s="34">
        <f>ROUND(DA118*$H$118,2)</f>
        <v>0</v>
      </c>
      <c r="DF118" s="34"/>
      <c r="DG118" s="34"/>
      <c r="DH118" s="33">
        <v>1</v>
      </c>
      <c r="DI118" s="33">
        <f>ROUND(DH118*($N$118/$M$118),0)</f>
        <v>0</v>
      </c>
      <c r="DJ118" s="33"/>
      <c r="DK118" s="24"/>
      <c r="DL118" s="34">
        <f>ROUND(DH118*$H$118,2)</f>
        <v>171197.65</v>
      </c>
      <c r="DM118" s="34"/>
      <c r="DN118" s="34"/>
      <c r="DO118" s="33">
        <f t="shared" si="1601"/>
        <v>1</v>
      </c>
      <c r="DP118" s="33">
        <f t="shared" si="1602"/>
        <v>0</v>
      </c>
      <c r="DQ118" s="33"/>
      <c r="DR118" s="24"/>
      <c r="DS118" s="34">
        <f t="shared" si="1603"/>
        <v>171197.65</v>
      </c>
      <c r="DT118" s="34"/>
      <c r="DU118" s="34"/>
      <c r="DV118" s="33"/>
      <c r="DW118" s="33">
        <f>ROUND(DV118*($J$118/$I$118),0)</f>
        <v>0</v>
      </c>
      <c r="DX118" s="33"/>
      <c r="DY118" s="24"/>
      <c r="DZ118" s="34">
        <f>ROUND(DV118*$H$118,2)</f>
        <v>0</v>
      </c>
      <c r="EA118" s="34"/>
      <c r="EB118" s="34"/>
      <c r="EC118" s="33">
        <v>1</v>
      </c>
      <c r="ED118" s="33">
        <f>ROUND(EC118*($N$118/$M$118),0)</f>
        <v>0</v>
      </c>
      <c r="EE118" s="33"/>
      <c r="EF118" s="24"/>
      <c r="EG118" s="34">
        <f>ROUND(EC118*$H$118,2)</f>
        <v>171197.65</v>
      </c>
      <c r="EH118" s="34"/>
      <c r="EI118" s="34"/>
      <c r="EJ118" s="33">
        <f t="shared" si="1604"/>
        <v>1</v>
      </c>
      <c r="EK118" s="33">
        <f t="shared" si="1605"/>
        <v>0</v>
      </c>
      <c r="EL118" s="33"/>
      <c r="EM118" s="24"/>
      <c r="EN118" s="34">
        <f t="shared" si="1606"/>
        <v>171197.65</v>
      </c>
      <c r="EO118" s="34"/>
      <c r="EP118" s="34"/>
      <c r="EQ118" s="33"/>
      <c r="ER118" s="33">
        <f>ROUND(EQ118*($J$118/$I$118),0)</f>
        <v>0</v>
      </c>
      <c r="ES118" s="33"/>
      <c r="ET118" s="24"/>
      <c r="EU118" s="34">
        <f>ROUND(EQ118*$H$118,2)</f>
        <v>0</v>
      </c>
      <c r="EV118" s="34"/>
      <c r="EW118" s="34"/>
      <c r="EX118" s="33"/>
      <c r="EY118" s="33">
        <f>ROUND(EX118*($N$118/$M$118),0)</f>
        <v>0</v>
      </c>
      <c r="EZ118" s="33"/>
      <c r="FA118" s="24"/>
      <c r="FB118" s="34">
        <f>ROUND(EX118*$H$118,2)</f>
        <v>0</v>
      </c>
      <c r="FC118" s="34"/>
      <c r="FD118" s="34"/>
      <c r="FE118" s="33">
        <f t="shared" si="1607"/>
        <v>0</v>
      </c>
      <c r="FF118" s="33">
        <f t="shared" si="1608"/>
        <v>0</v>
      </c>
      <c r="FG118" s="33"/>
      <c r="FH118" s="24"/>
      <c r="FI118" s="34">
        <f t="shared" si="1609"/>
        <v>0</v>
      </c>
      <c r="FJ118" s="34"/>
      <c r="FK118" s="34"/>
      <c r="FL118" s="33"/>
      <c r="FM118" s="33">
        <f>ROUND(FL118*($J$118/$I$118),0)</f>
        <v>0</v>
      </c>
      <c r="FN118" s="33"/>
      <c r="FO118" s="24"/>
      <c r="FP118" s="34">
        <f>ROUND(FL118*$H$118,2)</f>
        <v>0</v>
      </c>
      <c r="FQ118" s="34"/>
      <c r="FR118" s="34"/>
      <c r="FS118" s="33"/>
      <c r="FT118" s="33">
        <f>ROUND(FS118*($N$118/$M$118),0)</f>
        <v>0</v>
      </c>
      <c r="FU118" s="33"/>
      <c r="FV118" s="24"/>
      <c r="FW118" s="34">
        <f>ROUND(FS118*$H$118,2)</f>
        <v>0</v>
      </c>
      <c r="FX118" s="34"/>
      <c r="FY118" s="34"/>
      <c r="FZ118" s="33">
        <f t="shared" si="1610"/>
        <v>0</v>
      </c>
      <c r="GA118" s="33">
        <f t="shared" si="1611"/>
        <v>0</v>
      </c>
      <c r="GB118" s="33"/>
      <c r="GC118" s="24"/>
      <c r="GD118" s="34">
        <f t="shared" si="1612"/>
        <v>0</v>
      </c>
      <c r="GE118" s="34"/>
      <c r="GF118" s="34"/>
      <c r="GG118" s="33"/>
      <c r="GH118" s="33">
        <f>ROUND(GG118*($J$118/$I$118),0)</f>
        <v>0</v>
      </c>
      <c r="GI118" s="33"/>
      <c r="GJ118" s="24"/>
      <c r="GK118" s="34">
        <f>ROUND(GG118*$H$118,2)</f>
        <v>0</v>
      </c>
      <c r="GL118" s="34"/>
      <c r="GM118" s="34"/>
      <c r="GN118" s="33"/>
      <c r="GO118" s="33">
        <f>ROUND(GN118*($N$118/$M$118),0)</f>
        <v>0</v>
      </c>
      <c r="GP118" s="33"/>
      <c r="GQ118" s="24"/>
      <c r="GR118" s="34">
        <f>ROUND(GN118*$H$118,2)</f>
        <v>0</v>
      </c>
      <c r="GS118" s="34"/>
      <c r="GT118" s="34"/>
      <c r="GU118" s="33">
        <f t="shared" si="1613"/>
        <v>0</v>
      </c>
      <c r="GV118" s="33">
        <f t="shared" si="1614"/>
        <v>0</v>
      </c>
      <c r="GW118" s="33"/>
      <c r="GX118" s="24"/>
      <c r="GY118" s="34">
        <f t="shared" si="1615"/>
        <v>0</v>
      </c>
      <c r="GZ118" s="34"/>
      <c r="HA118" s="34"/>
      <c r="HB118" s="33"/>
      <c r="HC118" s="33">
        <f>ROUND(HB118*($J$118/$I$118),0)</f>
        <v>0</v>
      </c>
      <c r="HD118" s="33"/>
      <c r="HE118" s="24"/>
      <c r="HF118" s="34">
        <f>ROUND(HB118*$H$118,2)</f>
        <v>0</v>
      </c>
      <c r="HG118" s="34"/>
      <c r="HH118" s="34"/>
      <c r="HI118" s="33"/>
      <c r="HJ118" s="33">
        <f>ROUND(HI118*($N$118/$M$118),0)</f>
        <v>0</v>
      </c>
      <c r="HK118" s="33"/>
      <c r="HL118" s="24"/>
      <c r="HM118" s="34">
        <f>ROUND(HI118*$H$118,2)</f>
        <v>0</v>
      </c>
      <c r="HN118" s="34"/>
      <c r="HO118" s="34"/>
      <c r="HP118" s="33">
        <f t="shared" si="1616"/>
        <v>0</v>
      </c>
      <c r="HQ118" s="33">
        <f t="shared" si="1617"/>
        <v>0</v>
      </c>
      <c r="HR118" s="33"/>
      <c r="HS118" s="24"/>
      <c r="HT118" s="34">
        <f t="shared" si="1618"/>
        <v>0</v>
      </c>
      <c r="HU118" s="34"/>
      <c r="HV118" s="34"/>
      <c r="HW118" s="33"/>
      <c r="HX118" s="33">
        <f>ROUND(HW118*($J$118/$I$118),0)</f>
        <v>0</v>
      </c>
      <c r="HY118" s="33"/>
      <c r="HZ118" s="24"/>
      <c r="IA118" s="34">
        <f>ROUND(HW118*$H$118,2)</f>
        <v>0</v>
      </c>
      <c r="IB118" s="34"/>
      <c r="IC118" s="34"/>
      <c r="ID118" s="33"/>
      <c r="IE118" s="33">
        <f>ROUND(ID118*($N$118/$M$118),0)</f>
        <v>0</v>
      </c>
      <c r="IF118" s="33"/>
      <c r="IG118" s="24"/>
      <c r="IH118" s="34">
        <f>ROUND(ID118*$H$118,2)</f>
        <v>0</v>
      </c>
      <c r="II118" s="34"/>
      <c r="IJ118" s="34"/>
      <c r="IK118" s="33">
        <f t="shared" si="1619"/>
        <v>0</v>
      </c>
      <c r="IL118" s="33">
        <f t="shared" si="1620"/>
        <v>0</v>
      </c>
      <c r="IM118" s="33"/>
      <c r="IN118" s="24"/>
      <c r="IO118" s="34">
        <f t="shared" si="1621"/>
        <v>0</v>
      </c>
      <c r="IP118" s="34"/>
      <c r="IQ118" s="34"/>
      <c r="IR118" s="33"/>
      <c r="IS118" s="33">
        <f>ROUND(IR118*($J$118/$I$118),0)</f>
        <v>0</v>
      </c>
      <c r="IT118" s="33"/>
      <c r="IU118" s="24"/>
      <c r="IV118" s="34">
        <f>ROUND(IR118*$H$118,2)</f>
        <v>0</v>
      </c>
      <c r="IW118" s="34"/>
      <c r="IX118" s="34"/>
      <c r="IY118" s="33"/>
      <c r="IZ118" s="33">
        <f>ROUND(IY118*($N$118/$M$118),0)</f>
        <v>0</v>
      </c>
      <c r="JA118" s="33"/>
      <c r="JB118" s="24"/>
      <c r="JC118" s="34">
        <f>ROUND(IY118*$H$118,2)</f>
        <v>0</v>
      </c>
      <c r="JD118" s="33">
        <f t="shared" si="1622"/>
        <v>0</v>
      </c>
      <c r="JE118" s="33">
        <f t="shared" si="1623"/>
        <v>0</v>
      </c>
      <c r="JF118" s="33"/>
      <c r="JG118" s="24"/>
      <c r="JH118" s="34">
        <f t="shared" si="1624"/>
        <v>0</v>
      </c>
      <c r="JI118" s="33">
        <f t="shared" si="1625"/>
        <v>2</v>
      </c>
      <c r="JJ118" s="33">
        <f t="shared" si="1625"/>
        <v>0</v>
      </c>
      <c r="JK118" s="33"/>
      <c r="JL118" s="34">
        <f>Y118+AT118+BO118+CJ118+DE118+DZ118+EU118+FP118+GK118+HF118+IA118+IV118</f>
        <v>342395.3</v>
      </c>
      <c r="JM118" s="33">
        <f t="shared" si="1626"/>
        <v>6</v>
      </c>
      <c r="JN118" s="33">
        <f t="shared" si="1627"/>
        <v>0</v>
      </c>
      <c r="JO118" s="33"/>
      <c r="JP118" s="34">
        <f t="shared" si="1628"/>
        <v>1027185.9</v>
      </c>
      <c r="JQ118" s="33">
        <f t="shared" si="1629"/>
        <v>8</v>
      </c>
      <c r="JR118" s="33">
        <f t="shared" si="1630"/>
        <v>0</v>
      </c>
      <c r="JS118" s="24"/>
      <c r="JT118" s="34">
        <f t="shared" si="1631"/>
        <v>1369581.2</v>
      </c>
      <c r="JV118" s="73">
        <f t="shared" si="1419"/>
        <v>0</v>
      </c>
      <c r="JW118" s="73">
        <f t="shared" si="1420"/>
        <v>0</v>
      </c>
      <c r="JX118" s="73">
        <f t="shared" si="1421"/>
        <v>0</v>
      </c>
      <c r="JY118" s="80">
        <f t="shared" si="1422"/>
        <v>0</v>
      </c>
      <c r="JZ118" s="73">
        <f t="shared" si="1423"/>
        <v>0</v>
      </c>
      <c r="KA118" s="73">
        <f t="shared" si="1424"/>
        <v>0</v>
      </c>
      <c r="KB118" s="73">
        <f t="shared" si="1425"/>
        <v>0</v>
      </c>
      <c r="KC118" s="73">
        <f t="shared" si="1426"/>
        <v>0</v>
      </c>
      <c r="KD118" s="73">
        <f t="shared" si="1427"/>
        <v>0</v>
      </c>
      <c r="KE118" s="73">
        <f t="shared" si="1428"/>
        <v>0</v>
      </c>
      <c r="KF118" s="73">
        <f t="shared" si="1429"/>
        <v>0</v>
      </c>
      <c r="KG118" s="73">
        <f t="shared" si="1430"/>
        <v>0</v>
      </c>
    </row>
    <row r="119" spans="1:293" s="22" customFormat="1" ht="20.25" hidden="1" customHeight="1">
      <c r="A119" s="25">
        <v>110068</v>
      </c>
      <c r="B119" s="25" t="s">
        <v>48</v>
      </c>
      <c r="C119" s="25"/>
      <c r="D119" s="25"/>
      <c r="E119" s="37" t="s">
        <v>134</v>
      </c>
      <c r="F119" s="47"/>
      <c r="G119" s="53"/>
      <c r="H119" s="37"/>
      <c r="I119" s="89">
        <f>SUM(I120:I121)</f>
        <v>10</v>
      </c>
      <c r="J119" s="89">
        <f>SUM(J120:J121)</f>
        <v>0</v>
      </c>
      <c r="K119" s="90"/>
      <c r="L119" s="91">
        <f>SUM(L120:L121)</f>
        <v>1593411.26</v>
      </c>
      <c r="M119" s="89">
        <f>SUM(M120:M121)</f>
        <v>23</v>
      </c>
      <c r="N119" s="36">
        <f>SUM(N120:N121)</f>
        <v>0</v>
      </c>
      <c r="O119" s="25"/>
      <c r="P119" s="37">
        <f>SUM(P120:P121)</f>
        <v>3635996.07</v>
      </c>
      <c r="Q119" s="36">
        <f>SUM(Q120:Q121)</f>
        <v>33</v>
      </c>
      <c r="R119" s="36">
        <f>SUM(R120:R121)</f>
        <v>0</v>
      </c>
      <c r="S119" s="25"/>
      <c r="T119" s="37">
        <f>SUM(T120:T121)</f>
        <v>5229407.33</v>
      </c>
      <c r="U119" s="36">
        <f>SUM(U120:U121)</f>
        <v>2</v>
      </c>
      <c r="V119" s="36">
        <f>SUM(V120:V121)</f>
        <v>0</v>
      </c>
      <c r="W119" s="36"/>
      <c r="X119" s="25"/>
      <c r="Y119" s="37">
        <f>SUM(Y120:Y121)</f>
        <v>306318.04000000004</v>
      </c>
      <c r="Z119" s="37"/>
      <c r="AA119" s="37"/>
      <c r="AB119" s="36">
        <f>SUM(AB120:AB121)</f>
        <v>3</v>
      </c>
      <c r="AC119" s="36">
        <f>SUM(AC120:AC121)</f>
        <v>0</v>
      </c>
      <c r="AD119" s="36"/>
      <c r="AE119" s="25"/>
      <c r="AF119" s="37">
        <f>SUM(AF120:AF121)</f>
        <v>469780.57</v>
      </c>
      <c r="AG119" s="37"/>
      <c r="AH119" s="37"/>
      <c r="AI119" s="36">
        <f>SUM(AI120:AI121)</f>
        <v>5</v>
      </c>
      <c r="AJ119" s="36">
        <f>SUM(AJ120:AJ121)</f>
        <v>0</v>
      </c>
      <c r="AK119" s="36"/>
      <c r="AL119" s="25"/>
      <c r="AM119" s="37">
        <f>SUM(AM120:AM121)</f>
        <v>776098.61</v>
      </c>
      <c r="AN119" s="37"/>
      <c r="AO119" s="37"/>
      <c r="AP119" s="36">
        <f>SUM(AP120:AP121)</f>
        <v>2</v>
      </c>
      <c r="AQ119" s="36">
        <f>SUM(AQ120:AQ121)</f>
        <v>0</v>
      </c>
      <c r="AR119" s="36"/>
      <c r="AS119" s="25"/>
      <c r="AT119" s="37">
        <f>SUM(AT120:AT121)</f>
        <v>306318.04000000004</v>
      </c>
      <c r="AU119" s="37"/>
      <c r="AV119" s="37"/>
      <c r="AW119" s="36">
        <f>SUM(AW120:AW121)</f>
        <v>3</v>
      </c>
      <c r="AX119" s="36">
        <f>SUM(AX120:AX121)</f>
        <v>0</v>
      </c>
      <c r="AY119" s="36"/>
      <c r="AZ119" s="25"/>
      <c r="BA119" s="37">
        <f>SUM(BA120:BA121)</f>
        <v>469780.57</v>
      </c>
      <c r="BB119" s="37"/>
      <c r="BC119" s="37"/>
      <c r="BD119" s="36">
        <f>SUM(BD120:BD121)</f>
        <v>5</v>
      </c>
      <c r="BE119" s="36">
        <f>SUM(BE120:BE121)</f>
        <v>0</v>
      </c>
      <c r="BF119" s="36"/>
      <c r="BG119" s="25"/>
      <c r="BH119" s="37">
        <f>SUM(BH120:BH121)</f>
        <v>776098.61</v>
      </c>
      <c r="BI119" s="37"/>
      <c r="BJ119" s="37"/>
      <c r="BK119" s="36">
        <f>SUM(BK120:BK121)</f>
        <v>1</v>
      </c>
      <c r="BL119" s="36">
        <f>SUM(BL120:BL121)</f>
        <v>0</v>
      </c>
      <c r="BM119" s="36"/>
      <c r="BN119" s="25"/>
      <c r="BO119" s="37">
        <f>SUM(BO120:BO121)</f>
        <v>163462.53</v>
      </c>
      <c r="BP119" s="37"/>
      <c r="BQ119" s="37"/>
      <c r="BR119" s="36">
        <f>SUM(BR120:BR121)</f>
        <v>3</v>
      </c>
      <c r="BS119" s="36">
        <f>SUM(BS120:BS121)</f>
        <v>0</v>
      </c>
      <c r="BT119" s="36"/>
      <c r="BU119" s="25"/>
      <c r="BV119" s="37">
        <f>SUM(BV120:BV121)</f>
        <v>469780.57</v>
      </c>
      <c r="BW119" s="37"/>
      <c r="BX119" s="37"/>
      <c r="BY119" s="36">
        <f>SUM(BY120:BY121)</f>
        <v>4</v>
      </c>
      <c r="BZ119" s="36">
        <f>SUM(BZ120:BZ121)</f>
        <v>0</v>
      </c>
      <c r="CA119" s="36"/>
      <c r="CB119" s="25"/>
      <c r="CC119" s="37">
        <f>SUM(CC120:CC121)</f>
        <v>633243.1</v>
      </c>
      <c r="CD119" s="37"/>
      <c r="CE119" s="37"/>
      <c r="CF119" s="36">
        <f>SUM(CF120:CF121)</f>
        <v>1</v>
      </c>
      <c r="CG119" s="36">
        <f>SUM(CG120:CG121)</f>
        <v>0</v>
      </c>
      <c r="CH119" s="36"/>
      <c r="CI119" s="25"/>
      <c r="CJ119" s="37">
        <f>SUM(CJ120:CJ121)</f>
        <v>163462.53</v>
      </c>
      <c r="CK119" s="37"/>
      <c r="CL119" s="37"/>
      <c r="CM119" s="36">
        <f>SUM(CM120:CM121)</f>
        <v>3</v>
      </c>
      <c r="CN119" s="36">
        <f>SUM(CN120:CN121)</f>
        <v>0</v>
      </c>
      <c r="CO119" s="36"/>
      <c r="CP119" s="25"/>
      <c r="CQ119" s="37">
        <f>SUM(CQ120:CQ121)</f>
        <v>469780.57</v>
      </c>
      <c r="CR119" s="37"/>
      <c r="CS119" s="37"/>
      <c r="CT119" s="36">
        <f>SUM(CT120:CT121)</f>
        <v>4</v>
      </c>
      <c r="CU119" s="36">
        <f>SUM(CU120:CU121)</f>
        <v>0</v>
      </c>
      <c r="CV119" s="36"/>
      <c r="CW119" s="25"/>
      <c r="CX119" s="37">
        <f>SUM(CX120:CX121)</f>
        <v>633243.1</v>
      </c>
      <c r="CY119" s="37"/>
      <c r="CZ119" s="37"/>
      <c r="DA119" s="36">
        <f>SUM(DA120:DA121)</f>
        <v>1</v>
      </c>
      <c r="DB119" s="36">
        <f>SUM(DB120:DB121)</f>
        <v>0</v>
      </c>
      <c r="DC119" s="36"/>
      <c r="DD119" s="25"/>
      <c r="DE119" s="37">
        <f>SUM(DE120:DE121)</f>
        <v>163462.53</v>
      </c>
      <c r="DF119" s="37"/>
      <c r="DG119" s="37"/>
      <c r="DH119" s="36">
        <f>SUM(DH120:DH121)</f>
        <v>3</v>
      </c>
      <c r="DI119" s="36">
        <f>SUM(DI120:DI121)</f>
        <v>0</v>
      </c>
      <c r="DJ119" s="36"/>
      <c r="DK119" s="25"/>
      <c r="DL119" s="37">
        <f>SUM(DL120:DL121)</f>
        <v>469780.57</v>
      </c>
      <c r="DM119" s="37"/>
      <c r="DN119" s="37"/>
      <c r="DO119" s="36">
        <f>SUM(DO120:DO121)</f>
        <v>4</v>
      </c>
      <c r="DP119" s="36">
        <f>SUM(DP120:DP121)</f>
        <v>0</v>
      </c>
      <c r="DQ119" s="36"/>
      <c r="DR119" s="25"/>
      <c r="DS119" s="37">
        <f>SUM(DS120:DS121)</f>
        <v>633243.1</v>
      </c>
      <c r="DT119" s="37"/>
      <c r="DU119" s="37"/>
      <c r="DV119" s="36">
        <f>SUM(DV120:DV121)</f>
        <v>1</v>
      </c>
      <c r="DW119" s="36">
        <f>SUM(DW120:DW121)</f>
        <v>0</v>
      </c>
      <c r="DX119" s="36"/>
      <c r="DY119" s="25"/>
      <c r="DZ119" s="37">
        <f>SUM(DZ120:DZ121)</f>
        <v>163462.53</v>
      </c>
      <c r="EA119" s="37"/>
      <c r="EB119" s="37"/>
      <c r="EC119" s="36">
        <f>SUM(EC120:EC121)</f>
        <v>2</v>
      </c>
      <c r="ED119" s="36">
        <f>SUM(ED120:ED121)</f>
        <v>0</v>
      </c>
      <c r="EE119" s="36"/>
      <c r="EF119" s="25"/>
      <c r="EG119" s="37">
        <f>SUM(EG120:EG121)</f>
        <v>306318.04000000004</v>
      </c>
      <c r="EH119" s="37"/>
      <c r="EI119" s="37"/>
      <c r="EJ119" s="36">
        <f>SUM(EJ120:EJ121)</f>
        <v>3</v>
      </c>
      <c r="EK119" s="36">
        <f>SUM(EK120:EK121)</f>
        <v>0</v>
      </c>
      <c r="EL119" s="36"/>
      <c r="EM119" s="25"/>
      <c r="EN119" s="37">
        <f>SUM(EN120:EN121)</f>
        <v>469780.57</v>
      </c>
      <c r="EO119" s="37"/>
      <c r="EP119" s="37"/>
      <c r="EQ119" s="36">
        <f>SUM(EQ120:EQ121)</f>
        <v>1</v>
      </c>
      <c r="ER119" s="36">
        <f>SUM(ER120:ER121)</f>
        <v>0</v>
      </c>
      <c r="ES119" s="36"/>
      <c r="ET119" s="25"/>
      <c r="EU119" s="37">
        <f>SUM(EU120:EU121)</f>
        <v>163462.53</v>
      </c>
      <c r="EV119" s="37"/>
      <c r="EW119" s="37"/>
      <c r="EX119" s="36">
        <f>SUM(EX120:EX121)</f>
        <v>1</v>
      </c>
      <c r="EY119" s="36">
        <f>SUM(EY120:EY121)</f>
        <v>0</v>
      </c>
      <c r="EZ119" s="36"/>
      <c r="FA119" s="25"/>
      <c r="FB119" s="37">
        <f>SUM(FB120:FB121)</f>
        <v>163462.53</v>
      </c>
      <c r="FC119" s="37"/>
      <c r="FD119" s="37"/>
      <c r="FE119" s="36">
        <f>SUM(FE120:FE121)</f>
        <v>2</v>
      </c>
      <c r="FF119" s="36">
        <f>SUM(FF120:FF121)</f>
        <v>0</v>
      </c>
      <c r="FG119" s="36"/>
      <c r="FH119" s="25"/>
      <c r="FI119" s="37">
        <f>SUM(FI120:FI121)</f>
        <v>326925.06</v>
      </c>
      <c r="FJ119" s="37"/>
      <c r="FK119" s="37"/>
      <c r="FL119" s="36">
        <f>SUM(FL120:FL121)</f>
        <v>1</v>
      </c>
      <c r="FM119" s="36">
        <f>SUM(FM120:FM121)</f>
        <v>0</v>
      </c>
      <c r="FN119" s="36"/>
      <c r="FO119" s="25"/>
      <c r="FP119" s="37">
        <f>SUM(FP120:FP121)</f>
        <v>163462.53</v>
      </c>
      <c r="FQ119" s="37"/>
      <c r="FR119" s="37"/>
      <c r="FS119" s="36">
        <f>SUM(FS120:FS121)</f>
        <v>1</v>
      </c>
      <c r="FT119" s="36">
        <f>SUM(FT120:FT121)</f>
        <v>0</v>
      </c>
      <c r="FU119" s="36"/>
      <c r="FV119" s="25"/>
      <c r="FW119" s="37">
        <f>SUM(FW120:FW121)</f>
        <v>163462.53</v>
      </c>
      <c r="FX119" s="37"/>
      <c r="FY119" s="37"/>
      <c r="FZ119" s="36">
        <f>SUM(FZ120:FZ121)</f>
        <v>2</v>
      </c>
      <c r="GA119" s="36">
        <f>SUM(GA120:GA121)</f>
        <v>0</v>
      </c>
      <c r="GB119" s="36"/>
      <c r="GC119" s="25"/>
      <c r="GD119" s="37">
        <f>SUM(GD120:GD121)</f>
        <v>326925.06</v>
      </c>
      <c r="GE119" s="37"/>
      <c r="GF119" s="37"/>
      <c r="GG119" s="36">
        <f>SUM(GG120:GG121)</f>
        <v>0</v>
      </c>
      <c r="GH119" s="36">
        <f>SUM(GH120:GH121)</f>
        <v>0</v>
      </c>
      <c r="GI119" s="36"/>
      <c r="GJ119" s="25"/>
      <c r="GK119" s="37">
        <f>SUM(GK120:GK121)</f>
        <v>0</v>
      </c>
      <c r="GL119" s="37"/>
      <c r="GM119" s="37"/>
      <c r="GN119" s="36">
        <f>SUM(GN120:GN121)</f>
        <v>1</v>
      </c>
      <c r="GO119" s="36">
        <f>SUM(GO120:GO121)</f>
        <v>0</v>
      </c>
      <c r="GP119" s="36"/>
      <c r="GQ119" s="25"/>
      <c r="GR119" s="37">
        <f>SUM(GR120:GR121)</f>
        <v>163462.53</v>
      </c>
      <c r="GS119" s="37"/>
      <c r="GT119" s="37"/>
      <c r="GU119" s="36">
        <f>SUM(GU120:GU121)</f>
        <v>1</v>
      </c>
      <c r="GV119" s="36">
        <f>SUM(GV120:GV121)</f>
        <v>0</v>
      </c>
      <c r="GW119" s="36"/>
      <c r="GX119" s="25"/>
      <c r="GY119" s="37">
        <f>SUM(GY120:GY121)</f>
        <v>163462.53</v>
      </c>
      <c r="GZ119" s="37"/>
      <c r="HA119" s="37"/>
      <c r="HB119" s="36">
        <f>SUM(HB120:HB121)</f>
        <v>0</v>
      </c>
      <c r="HC119" s="36">
        <f>SUM(HC120:HC121)</f>
        <v>0</v>
      </c>
      <c r="HD119" s="36"/>
      <c r="HE119" s="25"/>
      <c r="HF119" s="37">
        <f>SUM(HF120:HF121)</f>
        <v>0</v>
      </c>
      <c r="HG119" s="37"/>
      <c r="HH119" s="37"/>
      <c r="HI119" s="36">
        <f>SUM(HI120:HI121)</f>
        <v>1</v>
      </c>
      <c r="HJ119" s="36">
        <f>SUM(HJ120:HJ121)</f>
        <v>0</v>
      </c>
      <c r="HK119" s="36"/>
      <c r="HL119" s="25"/>
      <c r="HM119" s="37">
        <f>SUM(HM120:HM121)</f>
        <v>163462.53</v>
      </c>
      <c r="HN119" s="37"/>
      <c r="HO119" s="37"/>
      <c r="HP119" s="36">
        <f>SUM(HP120:HP121)</f>
        <v>1</v>
      </c>
      <c r="HQ119" s="36">
        <f>SUM(HQ120:HQ121)</f>
        <v>0</v>
      </c>
      <c r="HR119" s="36"/>
      <c r="HS119" s="25"/>
      <c r="HT119" s="37">
        <f>SUM(HT120:HT121)</f>
        <v>163462.53</v>
      </c>
      <c r="HU119" s="37"/>
      <c r="HV119" s="37"/>
      <c r="HW119" s="36">
        <f>SUM(HW120:HW121)</f>
        <v>0</v>
      </c>
      <c r="HX119" s="36">
        <f>SUM(HX120:HX121)</f>
        <v>0</v>
      </c>
      <c r="HY119" s="36"/>
      <c r="HZ119" s="25"/>
      <c r="IA119" s="37">
        <f>SUM(IA120:IA121)</f>
        <v>0</v>
      </c>
      <c r="IB119" s="37"/>
      <c r="IC119" s="37"/>
      <c r="ID119" s="36">
        <f>SUM(ID120:ID121)</f>
        <v>1</v>
      </c>
      <c r="IE119" s="36">
        <f>SUM(IE120:IE121)</f>
        <v>0</v>
      </c>
      <c r="IF119" s="36"/>
      <c r="IG119" s="25"/>
      <c r="IH119" s="37">
        <f>SUM(IH120:IH121)</f>
        <v>163462.53</v>
      </c>
      <c r="II119" s="37"/>
      <c r="IJ119" s="37"/>
      <c r="IK119" s="36">
        <f>SUM(IK120:IK121)</f>
        <v>1</v>
      </c>
      <c r="IL119" s="36">
        <f>SUM(IL120:IL121)</f>
        <v>0</v>
      </c>
      <c r="IM119" s="36"/>
      <c r="IN119" s="25"/>
      <c r="IO119" s="37">
        <f>SUM(IO120:IO121)</f>
        <v>163462.53</v>
      </c>
      <c r="IP119" s="37"/>
      <c r="IQ119" s="37"/>
      <c r="IR119" s="36">
        <f>SUM(IR120:IR121)</f>
        <v>0</v>
      </c>
      <c r="IS119" s="36">
        <f>SUM(IS120:IS121)</f>
        <v>0</v>
      </c>
      <c r="IT119" s="36"/>
      <c r="IU119" s="25"/>
      <c r="IV119" s="37">
        <f>SUM(IV120:IV121)</f>
        <v>0</v>
      </c>
      <c r="IW119" s="37"/>
      <c r="IX119" s="37"/>
      <c r="IY119" s="36">
        <f>SUM(IY120:IY121)</f>
        <v>1</v>
      </c>
      <c r="IZ119" s="36">
        <f>SUM(IZ120:IZ121)</f>
        <v>0</v>
      </c>
      <c r="JA119" s="36"/>
      <c r="JB119" s="25"/>
      <c r="JC119" s="37">
        <f>SUM(JC120:JC121)</f>
        <v>163462.53</v>
      </c>
      <c r="JD119" s="36">
        <f>SUM(JD120:JD121)</f>
        <v>1</v>
      </c>
      <c r="JE119" s="36">
        <f>SUM(JE120:JE121)</f>
        <v>0</v>
      </c>
      <c r="JF119" s="36"/>
      <c r="JG119" s="25"/>
      <c r="JH119" s="37">
        <f>SUM(JH120:JH121)</f>
        <v>163462.53</v>
      </c>
      <c r="JI119" s="36">
        <f>SUM(JI120:JI121)</f>
        <v>10</v>
      </c>
      <c r="JJ119" s="36">
        <f>SUM(JJ120:JJ121)</f>
        <v>0</v>
      </c>
      <c r="JK119" s="25"/>
      <c r="JL119" s="37">
        <f>SUM(JL120:JL121)</f>
        <v>1593411.26</v>
      </c>
      <c r="JM119" s="36">
        <f>SUM(JM120:JM121)</f>
        <v>23</v>
      </c>
      <c r="JN119" s="36">
        <f>SUM(JN120:JN121)</f>
        <v>0</v>
      </c>
      <c r="JO119" s="25"/>
      <c r="JP119" s="37">
        <f>SUM(JP120:JP121)</f>
        <v>3635996.0699999994</v>
      </c>
      <c r="JQ119" s="36">
        <f>SUM(JQ120:JQ121)</f>
        <v>33</v>
      </c>
      <c r="JR119" s="36">
        <f>SUM(JR120:JR121)</f>
        <v>0</v>
      </c>
      <c r="JS119" s="25"/>
      <c r="JT119" s="37">
        <f>SUM(JT120:JT121)</f>
        <v>5229407.3299999991</v>
      </c>
      <c r="JV119" s="73">
        <f t="shared" si="1419"/>
        <v>0</v>
      </c>
      <c r="JW119" s="73">
        <f t="shared" si="1420"/>
        <v>0</v>
      </c>
      <c r="JX119" s="73">
        <f t="shared" si="1421"/>
        <v>0</v>
      </c>
      <c r="JY119" s="80">
        <f t="shared" si="1422"/>
        <v>0</v>
      </c>
      <c r="JZ119" s="73">
        <f t="shared" si="1423"/>
        <v>0</v>
      </c>
      <c r="KA119" s="73">
        <f t="shared" si="1424"/>
        <v>0</v>
      </c>
      <c r="KB119" s="73">
        <f t="shared" si="1425"/>
        <v>0</v>
      </c>
      <c r="KC119" s="73">
        <f t="shared" si="1426"/>
        <v>0</v>
      </c>
      <c r="KD119" s="73">
        <f t="shared" si="1427"/>
        <v>0</v>
      </c>
      <c r="KE119" s="73">
        <f t="shared" si="1428"/>
        <v>0</v>
      </c>
      <c r="KF119" s="73">
        <f t="shared" si="1429"/>
        <v>0</v>
      </c>
      <c r="KG119" s="73">
        <f t="shared" si="1430"/>
        <v>0</v>
      </c>
    </row>
    <row r="120" spans="1:293" ht="20.25" hidden="1" customHeight="1">
      <c r="A120" s="24">
        <v>110068</v>
      </c>
      <c r="B120" s="24" t="s">
        <v>48</v>
      </c>
      <c r="C120" s="24">
        <v>43</v>
      </c>
      <c r="D120" s="24" t="s">
        <v>137</v>
      </c>
      <c r="E120" s="34" t="s">
        <v>134</v>
      </c>
      <c r="F120" s="46" t="s">
        <v>138</v>
      </c>
      <c r="G120" s="52" t="s">
        <v>139</v>
      </c>
      <c r="H120" s="34">
        <v>142855.51</v>
      </c>
      <c r="I120" s="86">
        <v>2</v>
      </c>
      <c r="J120" s="86"/>
      <c r="K120" s="87"/>
      <c r="L120" s="88">
        <f t="shared" ref="L120:L121" si="1632">ROUND(H120*I120,2)</f>
        <v>285711.02</v>
      </c>
      <c r="M120" s="86">
        <v>6</v>
      </c>
      <c r="N120" s="33"/>
      <c r="O120" s="24"/>
      <c r="P120" s="34">
        <f>ROUND(H120*M120,2)</f>
        <v>857133.06</v>
      </c>
      <c r="Q120" s="33">
        <f>I120+M120</f>
        <v>8</v>
      </c>
      <c r="R120" s="33">
        <f>J120+N120</f>
        <v>0</v>
      </c>
      <c r="S120" s="24"/>
      <c r="T120" s="34">
        <f>L120+P120</f>
        <v>1142844.08</v>
      </c>
      <c r="U120" s="33">
        <v>1</v>
      </c>
      <c r="V120" s="33">
        <f>ROUND(U120*($J$120/$I$120),0)</f>
        <v>0</v>
      </c>
      <c r="W120" s="33"/>
      <c r="X120" s="24"/>
      <c r="Y120" s="34">
        <f>ROUND(U120*$H$120,2)</f>
        <v>142855.51</v>
      </c>
      <c r="Z120" s="34"/>
      <c r="AA120" s="34"/>
      <c r="AB120" s="33">
        <v>1</v>
      </c>
      <c r="AC120" s="33">
        <f>ROUND(AB120*($N$120/$M$120),0)</f>
        <v>0</v>
      </c>
      <c r="AD120" s="33"/>
      <c r="AE120" s="24"/>
      <c r="AF120" s="34">
        <f>ROUND(AB120*$H$120,2)</f>
        <v>142855.51</v>
      </c>
      <c r="AG120" s="34"/>
      <c r="AH120" s="34"/>
      <c r="AI120" s="33">
        <f>U120+AB120</f>
        <v>2</v>
      </c>
      <c r="AJ120" s="33">
        <f>V120+AC120</f>
        <v>0</v>
      </c>
      <c r="AK120" s="33"/>
      <c r="AL120" s="24"/>
      <c r="AM120" s="34">
        <f>Y120+AF120</f>
        <v>285711.02</v>
      </c>
      <c r="AN120" s="34"/>
      <c r="AO120" s="34"/>
      <c r="AP120" s="33">
        <v>1</v>
      </c>
      <c r="AQ120" s="33">
        <f>ROUND(AP120*($J$120/$I$120),0)</f>
        <v>0</v>
      </c>
      <c r="AR120" s="33"/>
      <c r="AS120" s="24"/>
      <c r="AT120" s="34">
        <f>ROUND(AP120*$H$120,2)</f>
        <v>142855.51</v>
      </c>
      <c r="AU120" s="34"/>
      <c r="AV120" s="34"/>
      <c r="AW120" s="33">
        <v>1</v>
      </c>
      <c r="AX120" s="33">
        <f>ROUND(AW120*($N$120/$M$120),0)</f>
        <v>0</v>
      </c>
      <c r="AY120" s="33"/>
      <c r="AZ120" s="24"/>
      <c r="BA120" s="34">
        <f>ROUND(AW120*$H$120,2)</f>
        <v>142855.51</v>
      </c>
      <c r="BB120" s="34"/>
      <c r="BC120" s="34"/>
      <c r="BD120" s="33">
        <f t="shared" ref="BD120:BD121" si="1633">AP120+AW120</f>
        <v>2</v>
      </c>
      <c r="BE120" s="33">
        <f t="shared" ref="BE120:BE121" si="1634">AQ120+AX120</f>
        <v>0</v>
      </c>
      <c r="BF120" s="33"/>
      <c r="BG120" s="24"/>
      <c r="BH120" s="34">
        <f t="shared" ref="BH120:BH121" si="1635">AT120+BA120</f>
        <v>285711.02</v>
      </c>
      <c r="BI120" s="34"/>
      <c r="BJ120" s="34"/>
      <c r="BK120" s="33"/>
      <c r="BL120" s="33">
        <f>ROUND(BK120*($J$120/$I$120),0)</f>
        <v>0</v>
      </c>
      <c r="BM120" s="33"/>
      <c r="BN120" s="24"/>
      <c r="BO120" s="34">
        <f>ROUND(BK120*$H$120,2)</f>
        <v>0</v>
      </c>
      <c r="BP120" s="34"/>
      <c r="BQ120" s="34"/>
      <c r="BR120" s="33">
        <v>1</v>
      </c>
      <c r="BS120" s="33">
        <f>ROUND(BR120*($N$120/$M$120),0)</f>
        <v>0</v>
      </c>
      <c r="BT120" s="33"/>
      <c r="BU120" s="24"/>
      <c r="BV120" s="34">
        <f>ROUND(BR120*$H$120,2)</f>
        <v>142855.51</v>
      </c>
      <c r="BW120" s="34"/>
      <c r="BX120" s="34"/>
      <c r="BY120" s="33">
        <f t="shared" ref="BY120:BY121" si="1636">BK120+BR120</f>
        <v>1</v>
      </c>
      <c r="BZ120" s="33">
        <f t="shared" ref="BZ120:BZ121" si="1637">BL120+BS120</f>
        <v>0</v>
      </c>
      <c r="CA120" s="33"/>
      <c r="CB120" s="24"/>
      <c r="CC120" s="34">
        <f t="shared" ref="CC120:CC121" si="1638">BO120+BV120</f>
        <v>142855.51</v>
      </c>
      <c r="CD120" s="34"/>
      <c r="CE120" s="34"/>
      <c r="CF120" s="33"/>
      <c r="CG120" s="33">
        <f>ROUND(CF120*($J$120/$I$120),0)</f>
        <v>0</v>
      </c>
      <c r="CH120" s="33"/>
      <c r="CI120" s="24"/>
      <c r="CJ120" s="34">
        <f>ROUND(CF120*$H$120,2)</f>
        <v>0</v>
      </c>
      <c r="CK120" s="34"/>
      <c r="CL120" s="34"/>
      <c r="CM120" s="33">
        <v>1</v>
      </c>
      <c r="CN120" s="33">
        <f>ROUND(CM120*($N$120/$M$120),0)</f>
        <v>0</v>
      </c>
      <c r="CO120" s="33"/>
      <c r="CP120" s="24"/>
      <c r="CQ120" s="34">
        <f>ROUND(CM120*$H$120,2)</f>
        <v>142855.51</v>
      </c>
      <c r="CR120" s="34"/>
      <c r="CS120" s="34"/>
      <c r="CT120" s="33">
        <f t="shared" ref="CT120:CT121" si="1639">CF120+CM120</f>
        <v>1</v>
      </c>
      <c r="CU120" s="33">
        <f t="shared" ref="CU120:CU121" si="1640">CG120+CN120</f>
        <v>0</v>
      </c>
      <c r="CV120" s="33"/>
      <c r="CW120" s="24"/>
      <c r="CX120" s="34">
        <f t="shared" ref="CX120:CX121" si="1641">CJ120+CQ120</f>
        <v>142855.51</v>
      </c>
      <c r="CY120" s="34"/>
      <c r="CZ120" s="34"/>
      <c r="DA120" s="33"/>
      <c r="DB120" s="33">
        <f>ROUND(DA120*($J$120/$I$120),0)</f>
        <v>0</v>
      </c>
      <c r="DC120" s="33"/>
      <c r="DD120" s="24"/>
      <c r="DE120" s="34">
        <f>ROUND(DA120*$H$120,2)</f>
        <v>0</v>
      </c>
      <c r="DF120" s="34"/>
      <c r="DG120" s="34"/>
      <c r="DH120" s="33">
        <v>1</v>
      </c>
      <c r="DI120" s="33">
        <f>ROUND(DH120*($N$120/$M$120),0)</f>
        <v>0</v>
      </c>
      <c r="DJ120" s="33"/>
      <c r="DK120" s="24"/>
      <c r="DL120" s="34">
        <f>ROUND(DH120*$H$120,2)</f>
        <v>142855.51</v>
      </c>
      <c r="DM120" s="34"/>
      <c r="DN120" s="34"/>
      <c r="DO120" s="33">
        <f t="shared" ref="DO120:DO121" si="1642">DA120+DH120</f>
        <v>1</v>
      </c>
      <c r="DP120" s="33">
        <f t="shared" ref="DP120:DP121" si="1643">DB120+DI120</f>
        <v>0</v>
      </c>
      <c r="DQ120" s="33"/>
      <c r="DR120" s="24"/>
      <c r="DS120" s="34">
        <f t="shared" ref="DS120:DS121" si="1644">DE120+DL120</f>
        <v>142855.51</v>
      </c>
      <c r="DT120" s="34"/>
      <c r="DU120" s="34"/>
      <c r="DV120" s="33"/>
      <c r="DW120" s="33">
        <f>ROUND(DV120*($J$120/$I$120),0)</f>
        <v>0</v>
      </c>
      <c r="DX120" s="33"/>
      <c r="DY120" s="24"/>
      <c r="DZ120" s="34">
        <f>ROUND(DV120*$H$120,2)</f>
        <v>0</v>
      </c>
      <c r="EA120" s="34"/>
      <c r="EB120" s="34"/>
      <c r="EC120" s="33">
        <v>1</v>
      </c>
      <c r="ED120" s="33">
        <f>ROUND(EC120*($N$120/$M$120),0)</f>
        <v>0</v>
      </c>
      <c r="EE120" s="33"/>
      <c r="EF120" s="24"/>
      <c r="EG120" s="34">
        <f>ROUND(EC120*$H$120,2)</f>
        <v>142855.51</v>
      </c>
      <c r="EH120" s="34"/>
      <c r="EI120" s="34"/>
      <c r="EJ120" s="33">
        <f t="shared" ref="EJ120:EJ121" si="1645">DV120+EC120</f>
        <v>1</v>
      </c>
      <c r="EK120" s="33">
        <f t="shared" ref="EK120:EK121" si="1646">DW120+ED120</f>
        <v>0</v>
      </c>
      <c r="EL120" s="33"/>
      <c r="EM120" s="24"/>
      <c r="EN120" s="34">
        <f t="shared" ref="EN120:EN121" si="1647">DZ120+EG120</f>
        <v>142855.51</v>
      </c>
      <c r="EO120" s="34"/>
      <c r="EP120" s="34"/>
      <c r="EQ120" s="33"/>
      <c r="ER120" s="33">
        <f>ROUND(EQ120*($J$120/$I$120),0)</f>
        <v>0</v>
      </c>
      <c r="ES120" s="33"/>
      <c r="ET120" s="24"/>
      <c r="EU120" s="34">
        <f>ROUND(EQ120*$H$120,2)</f>
        <v>0</v>
      </c>
      <c r="EV120" s="34"/>
      <c r="EW120" s="34"/>
      <c r="EX120" s="33"/>
      <c r="EY120" s="33">
        <f>ROUND(EX120*($N$120/$M$120),0)</f>
        <v>0</v>
      </c>
      <c r="EZ120" s="33"/>
      <c r="FA120" s="24"/>
      <c r="FB120" s="34">
        <f>ROUND(EX120*$H$120,2)</f>
        <v>0</v>
      </c>
      <c r="FC120" s="34"/>
      <c r="FD120" s="34"/>
      <c r="FE120" s="33">
        <f t="shared" ref="FE120:FE121" si="1648">EQ120+EX120</f>
        <v>0</v>
      </c>
      <c r="FF120" s="33">
        <f t="shared" ref="FF120:FF121" si="1649">ER120+EY120</f>
        <v>0</v>
      </c>
      <c r="FG120" s="33"/>
      <c r="FH120" s="24"/>
      <c r="FI120" s="34">
        <f t="shared" ref="FI120:FI121" si="1650">EU120+FB120</f>
        <v>0</v>
      </c>
      <c r="FJ120" s="34"/>
      <c r="FK120" s="34"/>
      <c r="FL120" s="33"/>
      <c r="FM120" s="33">
        <f>ROUND(FL120*($J$120/$I$120),0)</f>
        <v>0</v>
      </c>
      <c r="FN120" s="33"/>
      <c r="FO120" s="24"/>
      <c r="FP120" s="34">
        <f>ROUND(FL120*$H$120,2)</f>
        <v>0</v>
      </c>
      <c r="FQ120" s="34"/>
      <c r="FR120" s="34"/>
      <c r="FS120" s="33"/>
      <c r="FT120" s="33">
        <f>ROUND(FS120*($N$120/$M$120),0)</f>
        <v>0</v>
      </c>
      <c r="FU120" s="33"/>
      <c r="FV120" s="24"/>
      <c r="FW120" s="34">
        <f>ROUND(FS120*$H$120,2)</f>
        <v>0</v>
      </c>
      <c r="FX120" s="34"/>
      <c r="FY120" s="34"/>
      <c r="FZ120" s="33">
        <f t="shared" ref="FZ120:FZ121" si="1651">FL120+FS120</f>
        <v>0</v>
      </c>
      <c r="GA120" s="33">
        <f t="shared" ref="GA120:GA121" si="1652">FM120+FT120</f>
        <v>0</v>
      </c>
      <c r="GB120" s="33"/>
      <c r="GC120" s="24"/>
      <c r="GD120" s="34">
        <f t="shared" ref="GD120:GD121" si="1653">FP120+FW120</f>
        <v>0</v>
      </c>
      <c r="GE120" s="34"/>
      <c r="GF120" s="34"/>
      <c r="GG120" s="33"/>
      <c r="GH120" s="33">
        <f>ROUND(GG120*($J$120/$I$120),0)</f>
        <v>0</v>
      </c>
      <c r="GI120" s="33"/>
      <c r="GJ120" s="24"/>
      <c r="GK120" s="34">
        <f>ROUND(GG120*$H$120,2)</f>
        <v>0</v>
      </c>
      <c r="GL120" s="34"/>
      <c r="GM120" s="34"/>
      <c r="GN120" s="33"/>
      <c r="GO120" s="33">
        <f>ROUND(GN120*($N$120/$M$120),0)</f>
        <v>0</v>
      </c>
      <c r="GP120" s="33"/>
      <c r="GQ120" s="24"/>
      <c r="GR120" s="34">
        <f>ROUND(GN120*$H$120,2)</f>
        <v>0</v>
      </c>
      <c r="GS120" s="34"/>
      <c r="GT120" s="34"/>
      <c r="GU120" s="33">
        <f t="shared" ref="GU120:GU121" si="1654">GG120+GN120</f>
        <v>0</v>
      </c>
      <c r="GV120" s="33">
        <f t="shared" ref="GV120:GV121" si="1655">GH120+GO120</f>
        <v>0</v>
      </c>
      <c r="GW120" s="33"/>
      <c r="GX120" s="24"/>
      <c r="GY120" s="34">
        <f t="shared" ref="GY120:GY121" si="1656">GK120+GR120</f>
        <v>0</v>
      </c>
      <c r="GZ120" s="34"/>
      <c r="HA120" s="34"/>
      <c r="HB120" s="33"/>
      <c r="HC120" s="33">
        <f>ROUND(HB120*($J$120/$I$120),0)</f>
        <v>0</v>
      </c>
      <c r="HD120" s="33"/>
      <c r="HE120" s="24"/>
      <c r="HF120" s="34">
        <f>ROUND(HB120*$H$120,2)</f>
        <v>0</v>
      </c>
      <c r="HG120" s="34"/>
      <c r="HH120" s="34"/>
      <c r="HI120" s="33"/>
      <c r="HJ120" s="33">
        <f>ROUND(HI120*($N$120/$M$120),0)</f>
        <v>0</v>
      </c>
      <c r="HK120" s="33"/>
      <c r="HL120" s="24"/>
      <c r="HM120" s="34">
        <f>ROUND(HI120*$H$120,2)</f>
        <v>0</v>
      </c>
      <c r="HN120" s="34"/>
      <c r="HO120" s="34"/>
      <c r="HP120" s="33">
        <f t="shared" ref="HP120:HP121" si="1657">HB120+HI120</f>
        <v>0</v>
      </c>
      <c r="HQ120" s="33">
        <f t="shared" ref="HQ120:HQ121" si="1658">HC120+HJ120</f>
        <v>0</v>
      </c>
      <c r="HR120" s="33"/>
      <c r="HS120" s="24"/>
      <c r="HT120" s="34">
        <f t="shared" ref="HT120:HT121" si="1659">HF120+HM120</f>
        <v>0</v>
      </c>
      <c r="HU120" s="34"/>
      <c r="HV120" s="34"/>
      <c r="HW120" s="33"/>
      <c r="HX120" s="33">
        <f>ROUND(HW120*($J$120/$I$120),0)</f>
        <v>0</v>
      </c>
      <c r="HY120" s="33"/>
      <c r="HZ120" s="24"/>
      <c r="IA120" s="34">
        <f>ROUND(HW120*$H$120,2)</f>
        <v>0</v>
      </c>
      <c r="IB120" s="34"/>
      <c r="IC120" s="34"/>
      <c r="ID120" s="33"/>
      <c r="IE120" s="33">
        <f>ROUND(ID120*($N$120/$M$120),0)</f>
        <v>0</v>
      </c>
      <c r="IF120" s="33"/>
      <c r="IG120" s="24"/>
      <c r="IH120" s="34">
        <f>ROUND(ID120*$H$120,2)</f>
        <v>0</v>
      </c>
      <c r="II120" s="34"/>
      <c r="IJ120" s="34"/>
      <c r="IK120" s="33">
        <f t="shared" ref="IK120:IK121" si="1660">HW120+ID120</f>
        <v>0</v>
      </c>
      <c r="IL120" s="33">
        <f t="shared" ref="IL120:IL121" si="1661">HX120+IE120</f>
        <v>0</v>
      </c>
      <c r="IM120" s="33"/>
      <c r="IN120" s="24"/>
      <c r="IO120" s="34">
        <f t="shared" ref="IO120:IO121" si="1662">IA120+IH120</f>
        <v>0</v>
      </c>
      <c r="IP120" s="34"/>
      <c r="IQ120" s="34"/>
      <c r="IR120" s="33"/>
      <c r="IS120" s="33">
        <f>ROUND(IR120*($J$120/$I$120),0)</f>
        <v>0</v>
      </c>
      <c r="IT120" s="33"/>
      <c r="IU120" s="24"/>
      <c r="IV120" s="34">
        <f>ROUND(IR120*$H$120,2)</f>
        <v>0</v>
      </c>
      <c r="IW120" s="34"/>
      <c r="IX120" s="34"/>
      <c r="IY120" s="33"/>
      <c r="IZ120" s="33">
        <f>ROUND(IY120*($N$120/$M$120),0)</f>
        <v>0</v>
      </c>
      <c r="JA120" s="33"/>
      <c r="JB120" s="24"/>
      <c r="JC120" s="34">
        <f>ROUND(IY120*$H$120,2)</f>
        <v>0</v>
      </c>
      <c r="JD120" s="33">
        <f t="shared" ref="JD120:JD121" si="1663">IR120+IY120</f>
        <v>0</v>
      </c>
      <c r="JE120" s="33">
        <f t="shared" ref="JE120:JE121" si="1664">IS120+IZ120</f>
        <v>0</v>
      </c>
      <c r="JF120" s="33"/>
      <c r="JG120" s="24"/>
      <c r="JH120" s="34">
        <f t="shared" ref="JH120:JH121" si="1665">IV120+JC120</f>
        <v>0</v>
      </c>
      <c r="JI120" s="33">
        <f>U120+AP120+BK120+CF120+DA120+DV120+EQ120+FL120+GG120+HB120+HW120+IR120</f>
        <v>2</v>
      </c>
      <c r="JJ120" s="33">
        <f>V120+AQ120+BL120+CG120+DB120+DW120+ER120+FM120+GH120+HC120+HX120+IS120</f>
        <v>0</v>
      </c>
      <c r="JK120" s="33"/>
      <c r="JL120" s="34">
        <f>Y120+AT120+BO120+CJ120+DE120+DZ120+EU120+FP120+GK120+HF120+IA120+IV120</f>
        <v>285711.02</v>
      </c>
      <c r="JM120" s="33">
        <f t="shared" ref="JM120:JM121" si="1666">AB120+AW120+BR120+CM120+DH120+EC120+EX120+FS120+GN120+HI120+ID120+IY120</f>
        <v>6</v>
      </c>
      <c r="JN120" s="33">
        <f t="shared" ref="JN120:JN121" si="1667">AC120+AX120+BS120+CN120+DI120+ED120+EY120+FT120+GO120+HJ120+IE120+IZ120</f>
        <v>0</v>
      </c>
      <c r="JO120" s="33"/>
      <c r="JP120" s="34">
        <f t="shared" ref="JP120:JP121" si="1668">AF120+BA120+BV120+CQ120+DL120+EG120+FB120+FW120+GR120+HM120+IH120+JC120</f>
        <v>857133.06</v>
      </c>
      <c r="JQ120" s="33">
        <f t="shared" ref="JQ120:JQ121" si="1669">JI120+JM120</f>
        <v>8</v>
      </c>
      <c r="JR120" s="33">
        <f t="shared" ref="JR120:JR121" si="1670">JJ120+JN120</f>
        <v>0</v>
      </c>
      <c r="JS120" s="24"/>
      <c r="JT120" s="34">
        <f t="shared" ref="JT120:JT121" si="1671">JL120+JP120</f>
        <v>1142844.08</v>
      </c>
      <c r="JV120" s="73">
        <f t="shared" si="1419"/>
        <v>0</v>
      </c>
      <c r="JW120" s="73">
        <f t="shared" si="1420"/>
        <v>0</v>
      </c>
      <c r="JX120" s="73">
        <f t="shared" si="1421"/>
        <v>0</v>
      </c>
      <c r="JY120" s="80">
        <f t="shared" si="1422"/>
        <v>0</v>
      </c>
      <c r="JZ120" s="73">
        <f t="shared" si="1423"/>
        <v>0</v>
      </c>
      <c r="KA120" s="73">
        <f t="shared" si="1424"/>
        <v>0</v>
      </c>
      <c r="KB120" s="73">
        <f t="shared" si="1425"/>
        <v>0</v>
      </c>
      <c r="KC120" s="73">
        <f t="shared" si="1426"/>
        <v>0</v>
      </c>
      <c r="KD120" s="73">
        <f t="shared" si="1427"/>
        <v>0</v>
      </c>
      <c r="KE120" s="73">
        <f t="shared" si="1428"/>
        <v>0</v>
      </c>
      <c r="KF120" s="73">
        <f t="shared" si="1429"/>
        <v>0</v>
      </c>
      <c r="KG120" s="73">
        <f t="shared" si="1430"/>
        <v>0</v>
      </c>
    </row>
    <row r="121" spans="1:293" ht="20.25" hidden="1" customHeight="1">
      <c r="A121" s="24">
        <v>110068</v>
      </c>
      <c r="B121" s="24" t="s">
        <v>48</v>
      </c>
      <c r="C121" s="24">
        <v>46</v>
      </c>
      <c r="D121" s="24" t="s">
        <v>191</v>
      </c>
      <c r="E121" s="34" t="s">
        <v>134</v>
      </c>
      <c r="F121" s="46" t="s">
        <v>192</v>
      </c>
      <c r="G121" s="52" t="s">
        <v>193</v>
      </c>
      <c r="H121" s="34">
        <v>163462.53</v>
      </c>
      <c r="I121" s="86">
        <v>8</v>
      </c>
      <c r="J121" s="86"/>
      <c r="K121" s="87"/>
      <c r="L121" s="88">
        <f t="shared" si="1632"/>
        <v>1307700.24</v>
      </c>
      <c r="M121" s="86">
        <v>17</v>
      </c>
      <c r="N121" s="33"/>
      <c r="O121" s="24"/>
      <c r="P121" s="34">
        <f>ROUND(H121*M121,2)</f>
        <v>2778863.01</v>
      </c>
      <c r="Q121" s="33">
        <f>I121+M121</f>
        <v>25</v>
      </c>
      <c r="R121" s="33">
        <f>J121+N121</f>
        <v>0</v>
      </c>
      <c r="S121" s="24"/>
      <c r="T121" s="34">
        <f>L121+P121</f>
        <v>4086563.25</v>
      </c>
      <c r="U121" s="33">
        <f>ROUND($I$121/12,0)</f>
        <v>1</v>
      </c>
      <c r="V121" s="33">
        <f>ROUND(U121*($J$121/$I$121),0)</f>
        <v>0</v>
      </c>
      <c r="W121" s="33"/>
      <c r="X121" s="24"/>
      <c r="Y121" s="34">
        <f>ROUND(U121*$H$121,2)</f>
        <v>163462.53</v>
      </c>
      <c r="Z121" s="34"/>
      <c r="AA121" s="34"/>
      <c r="AB121" s="33">
        <f>ROUND($M$121/12,0)+1</f>
        <v>2</v>
      </c>
      <c r="AC121" s="33">
        <f>ROUND(AB121*($N$121/$M$121),0)</f>
        <v>0</v>
      </c>
      <c r="AD121" s="33"/>
      <c r="AE121" s="24"/>
      <c r="AF121" s="34">
        <f>ROUND(AB121*$H$121,2)</f>
        <v>326925.06</v>
      </c>
      <c r="AG121" s="34"/>
      <c r="AH121" s="34"/>
      <c r="AI121" s="33">
        <f>U121+AB121</f>
        <v>3</v>
      </c>
      <c r="AJ121" s="33">
        <f>V121+AC121</f>
        <v>0</v>
      </c>
      <c r="AK121" s="33"/>
      <c r="AL121" s="24"/>
      <c r="AM121" s="34">
        <f>Y121+AF121</f>
        <v>490387.58999999997</v>
      </c>
      <c r="AN121" s="34"/>
      <c r="AO121" s="34"/>
      <c r="AP121" s="33">
        <f>ROUND($I$121/12,0)</f>
        <v>1</v>
      </c>
      <c r="AQ121" s="33">
        <f>ROUND(AP121*($J$121/$I$121),0)</f>
        <v>0</v>
      </c>
      <c r="AR121" s="33"/>
      <c r="AS121" s="24"/>
      <c r="AT121" s="34">
        <f>ROUND(AP121*$H$121,2)</f>
        <v>163462.53</v>
      </c>
      <c r="AU121" s="34"/>
      <c r="AV121" s="34"/>
      <c r="AW121" s="33">
        <f>ROUND($M$121/12,0)+1</f>
        <v>2</v>
      </c>
      <c r="AX121" s="33">
        <f>ROUND(AW121*($N$121/$M$121),0)</f>
        <v>0</v>
      </c>
      <c r="AY121" s="33"/>
      <c r="AZ121" s="24"/>
      <c r="BA121" s="34">
        <f>ROUND(AW121*$H$121,2)</f>
        <v>326925.06</v>
      </c>
      <c r="BB121" s="34"/>
      <c r="BC121" s="34"/>
      <c r="BD121" s="33">
        <f t="shared" si="1633"/>
        <v>3</v>
      </c>
      <c r="BE121" s="33">
        <f t="shared" si="1634"/>
        <v>0</v>
      </c>
      <c r="BF121" s="33"/>
      <c r="BG121" s="24"/>
      <c r="BH121" s="34">
        <f t="shared" si="1635"/>
        <v>490387.58999999997</v>
      </c>
      <c r="BI121" s="34"/>
      <c r="BJ121" s="34"/>
      <c r="BK121" s="33">
        <f>ROUND($I$121/12,0)</f>
        <v>1</v>
      </c>
      <c r="BL121" s="33">
        <f>ROUND(BK121*($J$121/$I$121),0)</f>
        <v>0</v>
      </c>
      <c r="BM121" s="33"/>
      <c r="BN121" s="24"/>
      <c r="BO121" s="34">
        <f>ROUND(BK121*$H$121,2)</f>
        <v>163462.53</v>
      </c>
      <c r="BP121" s="34"/>
      <c r="BQ121" s="34"/>
      <c r="BR121" s="33">
        <f>ROUND($M$121/12,0)+1</f>
        <v>2</v>
      </c>
      <c r="BS121" s="33">
        <f>ROUND(BR121*($N$121/$M$121),0)</f>
        <v>0</v>
      </c>
      <c r="BT121" s="33"/>
      <c r="BU121" s="24"/>
      <c r="BV121" s="34">
        <f>ROUND(BR121*$H$121,2)</f>
        <v>326925.06</v>
      </c>
      <c r="BW121" s="34"/>
      <c r="BX121" s="34"/>
      <c r="BY121" s="33">
        <f t="shared" si="1636"/>
        <v>3</v>
      </c>
      <c r="BZ121" s="33">
        <f t="shared" si="1637"/>
        <v>0</v>
      </c>
      <c r="CA121" s="33"/>
      <c r="CB121" s="24"/>
      <c r="CC121" s="34">
        <f t="shared" si="1638"/>
        <v>490387.58999999997</v>
      </c>
      <c r="CD121" s="34"/>
      <c r="CE121" s="34"/>
      <c r="CF121" s="33">
        <f>ROUND($I$121/12,0)</f>
        <v>1</v>
      </c>
      <c r="CG121" s="33">
        <f>ROUND(CF121*($J$121/$I$121),0)</f>
        <v>0</v>
      </c>
      <c r="CH121" s="33"/>
      <c r="CI121" s="24"/>
      <c r="CJ121" s="34">
        <f>ROUND(CF121*$H$121,2)</f>
        <v>163462.53</v>
      </c>
      <c r="CK121" s="34"/>
      <c r="CL121" s="34"/>
      <c r="CM121" s="33">
        <f>ROUND($M$121/12,0)+1</f>
        <v>2</v>
      </c>
      <c r="CN121" s="33">
        <f>ROUND(CM121*($N$121/$M$121),0)</f>
        <v>0</v>
      </c>
      <c r="CO121" s="33"/>
      <c r="CP121" s="24"/>
      <c r="CQ121" s="34">
        <f>ROUND(CM121*$H$121,2)</f>
        <v>326925.06</v>
      </c>
      <c r="CR121" s="34"/>
      <c r="CS121" s="34"/>
      <c r="CT121" s="33">
        <f t="shared" si="1639"/>
        <v>3</v>
      </c>
      <c r="CU121" s="33">
        <f t="shared" si="1640"/>
        <v>0</v>
      </c>
      <c r="CV121" s="33"/>
      <c r="CW121" s="24"/>
      <c r="CX121" s="34">
        <f t="shared" si="1641"/>
        <v>490387.58999999997</v>
      </c>
      <c r="CY121" s="34"/>
      <c r="CZ121" s="34"/>
      <c r="DA121" s="33">
        <f>ROUND($I$121/12,0)</f>
        <v>1</v>
      </c>
      <c r="DB121" s="33">
        <f>ROUND(DA121*($J$121/$I$121),0)</f>
        <v>0</v>
      </c>
      <c r="DC121" s="33"/>
      <c r="DD121" s="24"/>
      <c r="DE121" s="34">
        <f>ROUND(DA121*$H$121,2)</f>
        <v>163462.53</v>
      </c>
      <c r="DF121" s="34"/>
      <c r="DG121" s="34"/>
      <c r="DH121" s="33">
        <f>ROUND($M$121/12,0)+1</f>
        <v>2</v>
      </c>
      <c r="DI121" s="33">
        <f>ROUND(DH121*($N$121/$M$121),0)</f>
        <v>0</v>
      </c>
      <c r="DJ121" s="33"/>
      <c r="DK121" s="24"/>
      <c r="DL121" s="34">
        <f>ROUND(DH121*$H$121,2)</f>
        <v>326925.06</v>
      </c>
      <c r="DM121" s="34"/>
      <c r="DN121" s="34"/>
      <c r="DO121" s="33">
        <f t="shared" si="1642"/>
        <v>3</v>
      </c>
      <c r="DP121" s="33">
        <f t="shared" si="1643"/>
        <v>0</v>
      </c>
      <c r="DQ121" s="33"/>
      <c r="DR121" s="24"/>
      <c r="DS121" s="34">
        <f t="shared" si="1644"/>
        <v>490387.58999999997</v>
      </c>
      <c r="DT121" s="34"/>
      <c r="DU121" s="34"/>
      <c r="DV121" s="33">
        <f>ROUND($I$121/12,0)</f>
        <v>1</v>
      </c>
      <c r="DW121" s="33">
        <f>ROUND(DV121*($J$121/$I$121),0)</f>
        <v>0</v>
      </c>
      <c r="DX121" s="33"/>
      <c r="DY121" s="24"/>
      <c r="DZ121" s="34">
        <f>ROUND(DV121*$H$121,2)</f>
        <v>163462.53</v>
      </c>
      <c r="EA121" s="34"/>
      <c r="EB121" s="34"/>
      <c r="EC121" s="33">
        <f>ROUND($M$121/12,0)</f>
        <v>1</v>
      </c>
      <c r="ED121" s="33">
        <f>ROUND(EC121*($N$121/$M$121),0)</f>
        <v>0</v>
      </c>
      <c r="EE121" s="33"/>
      <c r="EF121" s="24"/>
      <c r="EG121" s="34">
        <f>ROUND(EC121*$H$121,2)</f>
        <v>163462.53</v>
      </c>
      <c r="EH121" s="34"/>
      <c r="EI121" s="34"/>
      <c r="EJ121" s="33">
        <f t="shared" si="1645"/>
        <v>2</v>
      </c>
      <c r="EK121" s="33">
        <f t="shared" si="1646"/>
        <v>0</v>
      </c>
      <c r="EL121" s="33"/>
      <c r="EM121" s="24"/>
      <c r="EN121" s="34">
        <f t="shared" si="1647"/>
        <v>326925.06</v>
      </c>
      <c r="EO121" s="34"/>
      <c r="EP121" s="34"/>
      <c r="EQ121" s="33">
        <f>ROUND($I$121/12,0)</f>
        <v>1</v>
      </c>
      <c r="ER121" s="33">
        <f>ROUND(EQ121*($J$121/$I$121),0)</f>
        <v>0</v>
      </c>
      <c r="ES121" s="33"/>
      <c r="ET121" s="24"/>
      <c r="EU121" s="34">
        <f>ROUND(EQ121*$H$121,2)</f>
        <v>163462.53</v>
      </c>
      <c r="EV121" s="34"/>
      <c r="EW121" s="34"/>
      <c r="EX121" s="33">
        <f>ROUND($M$121/12,0)</f>
        <v>1</v>
      </c>
      <c r="EY121" s="33">
        <f>ROUND(EX121*($N$121/$M$121),0)</f>
        <v>0</v>
      </c>
      <c r="EZ121" s="33"/>
      <c r="FA121" s="24"/>
      <c r="FB121" s="34">
        <f>ROUND(EX121*$H$121,2)</f>
        <v>163462.53</v>
      </c>
      <c r="FC121" s="34"/>
      <c r="FD121" s="34"/>
      <c r="FE121" s="33">
        <f t="shared" si="1648"/>
        <v>2</v>
      </c>
      <c r="FF121" s="33">
        <f t="shared" si="1649"/>
        <v>0</v>
      </c>
      <c r="FG121" s="33"/>
      <c r="FH121" s="24"/>
      <c r="FI121" s="34">
        <f t="shared" si="1650"/>
        <v>326925.06</v>
      </c>
      <c r="FJ121" s="34"/>
      <c r="FK121" s="34"/>
      <c r="FL121" s="33">
        <f>ROUND($I$121/12,0)</f>
        <v>1</v>
      </c>
      <c r="FM121" s="33">
        <f>ROUND(FL121*($J$121/$I$121),0)</f>
        <v>0</v>
      </c>
      <c r="FN121" s="33"/>
      <c r="FO121" s="24"/>
      <c r="FP121" s="34">
        <f>ROUND(FL121*$H$121,2)</f>
        <v>163462.53</v>
      </c>
      <c r="FQ121" s="34"/>
      <c r="FR121" s="34"/>
      <c r="FS121" s="33">
        <f>ROUND($M$121/12,0)</f>
        <v>1</v>
      </c>
      <c r="FT121" s="33">
        <f>ROUND(FS121*($N$121/$M$121),0)</f>
        <v>0</v>
      </c>
      <c r="FU121" s="33"/>
      <c r="FV121" s="24"/>
      <c r="FW121" s="34">
        <f>ROUND(FS121*$H$121,2)</f>
        <v>163462.53</v>
      </c>
      <c r="FX121" s="34"/>
      <c r="FY121" s="34"/>
      <c r="FZ121" s="33">
        <f t="shared" si="1651"/>
        <v>2</v>
      </c>
      <c r="GA121" s="33">
        <f t="shared" si="1652"/>
        <v>0</v>
      </c>
      <c r="GB121" s="33"/>
      <c r="GC121" s="24"/>
      <c r="GD121" s="34">
        <f t="shared" si="1653"/>
        <v>326925.06</v>
      </c>
      <c r="GE121" s="34"/>
      <c r="GF121" s="34"/>
      <c r="GG121" s="33"/>
      <c r="GH121" s="33">
        <f>ROUND(GG121*($J$121/$I$121),0)</f>
        <v>0</v>
      </c>
      <c r="GI121" s="33"/>
      <c r="GJ121" s="24"/>
      <c r="GK121" s="34">
        <f>ROUND(GG121*$H$121,2)</f>
        <v>0</v>
      </c>
      <c r="GL121" s="34"/>
      <c r="GM121" s="34"/>
      <c r="GN121" s="33">
        <f>ROUND($M$121/12,0)</f>
        <v>1</v>
      </c>
      <c r="GO121" s="33">
        <f>ROUND(GN121*($N$121/$M$121),0)</f>
        <v>0</v>
      </c>
      <c r="GP121" s="33"/>
      <c r="GQ121" s="24"/>
      <c r="GR121" s="34">
        <f>ROUND(GN121*$H$121,2)</f>
        <v>163462.53</v>
      </c>
      <c r="GS121" s="34"/>
      <c r="GT121" s="34"/>
      <c r="GU121" s="33">
        <f t="shared" si="1654"/>
        <v>1</v>
      </c>
      <c r="GV121" s="33">
        <f t="shared" si="1655"/>
        <v>0</v>
      </c>
      <c r="GW121" s="33"/>
      <c r="GX121" s="24"/>
      <c r="GY121" s="34">
        <f t="shared" si="1656"/>
        <v>163462.53</v>
      </c>
      <c r="GZ121" s="34"/>
      <c r="HA121" s="34"/>
      <c r="HB121" s="33"/>
      <c r="HC121" s="33">
        <f>ROUND(HB121*($J$121/$I$121),0)</f>
        <v>0</v>
      </c>
      <c r="HD121" s="33"/>
      <c r="HE121" s="24"/>
      <c r="HF121" s="34">
        <f>ROUND(HB121*$H$121,2)</f>
        <v>0</v>
      </c>
      <c r="HG121" s="34"/>
      <c r="HH121" s="34"/>
      <c r="HI121" s="33">
        <f>ROUND($M$121/12,0)</f>
        <v>1</v>
      </c>
      <c r="HJ121" s="33">
        <f>ROUND(HI121*($N$121/$M$121),0)</f>
        <v>0</v>
      </c>
      <c r="HK121" s="33"/>
      <c r="HL121" s="24"/>
      <c r="HM121" s="34">
        <f>ROUND(HI121*$H$121,2)</f>
        <v>163462.53</v>
      </c>
      <c r="HN121" s="34"/>
      <c r="HO121" s="34"/>
      <c r="HP121" s="33">
        <f t="shared" si="1657"/>
        <v>1</v>
      </c>
      <c r="HQ121" s="33">
        <f t="shared" si="1658"/>
        <v>0</v>
      </c>
      <c r="HR121" s="33"/>
      <c r="HS121" s="24"/>
      <c r="HT121" s="34">
        <f t="shared" si="1659"/>
        <v>163462.53</v>
      </c>
      <c r="HU121" s="34"/>
      <c r="HV121" s="34"/>
      <c r="HW121" s="33"/>
      <c r="HX121" s="33">
        <f>ROUND(HW121*($J$121/$I$121),0)</f>
        <v>0</v>
      </c>
      <c r="HY121" s="33"/>
      <c r="HZ121" s="24"/>
      <c r="IA121" s="34">
        <f>ROUND(HW121*$H$121,2)</f>
        <v>0</v>
      </c>
      <c r="IB121" s="34"/>
      <c r="IC121" s="34"/>
      <c r="ID121" s="33">
        <f>ROUND($M$121/12,0)</f>
        <v>1</v>
      </c>
      <c r="IE121" s="33">
        <f>ROUND(ID121*($N$121/$M$121),0)</f>
        <v>0</v>
      </c>
      <c r="IF121" s="33"/>
      <c r="IG121" s="24"/>
      <c r="IH121" s="34">
        <f>ROUND(ID121*$H$121,2)</f>
        <v>163462.53</v>
      </c>
      <c r="II121" s="34"/>
      <c r="IJ121" s="34"/>
      <c r="IK121" s="33">
        <f t="shared" si="1660"/>
        <v>1</v>
      </c>
      <c r="IL121" s="33">
        <f t="shared" si="1661"/>
        <v>0</v>
      </c>
      <c r="IM121" s="33"/>
      <c r="IN121" s="24"/>
      <c r="IO121" s="34">
        <f t="shared" si="1662"/>
        <v>163462.53</v>
      </c>
      <c r="IP121" s="34"/>
      <c r="IQ121" s="34"/>
      <c r="IR121" s="33"/>
      <c r="IS121" s="33">
        <f>ROUND(IR121*($J$121/$I$121),0)</f>
        <v>0</v>
      </c>
      <c r="IT121" s="33"/>
      <c r="IU121" s="24"/>
      <c r="IV121" s="34">
        <f>ROUND(IR121*$H$121,2)</f>
        <v>0</v>
      </c>
      <c r="IW121" s="34"/>
      <c r="IX121" s="34"/>
      <c r="IY121" s="33">
        <f>ROUND($M$121/12,0)</f>
        <v>1</v>
      </c>
      <c r="IZ121" s="33">
        <f>ROUND(IY121*($N$121/$M$121),0)</f>
        <v>0</v>
      </c>
      <c r="JA121" s="33"/>
      <c r="JB121" s="24"/>
      <c r="JC121" s="34">
        <f>ROUND(IY121*$H$121,2)</f>
        <v>163462.53</v>
      </c>
      <c r="JD121" s="33">
        <f t="shared" si="1663"/>
        <v>1</v>
      </c>
      <c r="JE121" s="33">
        <f t="shared" si="1664"/>
        <v>0</v>
      </c>
      <c r="JF121" s="33"/>
      <c r="JG121" s="24"/>
      <c r="JH121" s="34">
        <f t="shared" si="1665"/>
        <v>163462.53</v>
      </c>
      <c r="JI121" s="33">
        <f>U121+AP121+BK121+CF121+DA121+DV121+EQ121+FL121+GG121+HB121+HW121+IR121</f>
        <v>8</v>
      </c>
      <c r="JJ121" s="33">
        <f>V121+AQ121+BL121+CG121+DB121+DW121+ER121+FM121+GH121+HC121+HX121+IS121</f>
        <v>0</v>
      </c>
      <c r="JK121" s="33"/>
      <c r="JL121" s="34">
        <f>Y121+AT121+BO121+CJ121+DE121+DZ121+EU121+FP121+GK121+HF121+IA121+IV121</f>
        <v>1307700.24</v>
      </c>
      <c r="JM121" s="33">
        <f t="shared" si="1666"/>
        <v>17</v>
      </c>
      <c r="JN121" s="33">
        <f t="shared" si="1667"/>
        <v>0</v>
      </c>
      <c r="JO121" s="33"/>
      <c r="JP121" s="34">
        <f t="shared" si="1668"/>
        <v>2778863.0099999993</v>
      </c>
      <c r="JQ121" s="33">
        <f t="shared" si="1669"/>
        <v>25</v>
      </c>
      <c r="JR121" s="33">
        <f t="shared" si="1670"/>
        <v>0</v>
      </c>
      <c r="JS121" s="24"/>
      <c r="JT121" s="34">
        <f t="shared" si="1671"/>
        <v>4086563.2499999991</v>
      </c>
      <c r="JV121" s="73">
        <f t="shared" si="1419"/>
        <v>0</v>
      </c>
      <c r="JW121" s="73">
        <f t="shared" si="1420"/>
        <v>0</v>
      </c>
      <c r="JX121" s="73">
        <f t="shared" si="1421"/>
        <v>0</v>
      </c>
      <c r="JY121" s="80">
        <f t="shared" si="1422"/>
        <v>0</v>
      </c>
      <c r="JZ121" s="73">
        <f t="shared" si="1423"/>
        <v>0</v>
      </c>
      <c r="KA121" s="73">
        <f t="shared" si="1424"/>
        <v>0</v>
      </c>
      <c r="KB121" s="73">
        <f t="shared" si="1425"/>
        <v>0</v>
      </c>
      <c r="KC121" s="73">
        <f t="shared" si="1426"/>
        <v>0</v>
      </c>
      <c r="KD121" s="73">
        <f t="shared" si="1427"/>
        <v>0</v>
      </c>
      <c r="KE121" s="73">
        <f t="shared" si="1428"/>
        <v>0</v>
      </c>
      <c r="KF121" s="73">
        <f t="shared" si="1429"/>
        <v>0</v>
      </c>
      <c r="KG121" s="73">
        <f t="shared" si="1430"/>
        <v>0</v>
      </c>
    </row>
    <row r="122" spans="1:293" s="28" customFormat="1" ht="20.25" hidden="1" customHeight="1">
      <c r="A122" s="138" t="s">
        <v>201</v>
      </c>
      <c r="B122" s="139"/>
      <c r="C122" s="139"/>
      <c r="D122" s="139"/>
      <c r="E122" s="140"/>
      <c r="F122" s="42"/>
      <c r="G122" s="42"/>
      <c r="H122" s="38"/>
      <c r="I122" s="39">
        <f>I5+I12+I18+I21+I34+I55+I63+I70+I76+I106+I114</f>
        <v>1032</v>
      </c>
      <c r="J122" s="39">
        <f>J5+J12+J18+J21+J34+J55+J63+J70+J76+J106+J114</f>
        <v>0</v>
      </c>
      <c r="K122" s="29"/>
      <c r="L122" s="38">
        <f>L5+L12+L18+L21+L34+L55+L63+L70+L76+L106+L114</f>
        <v>191267195.20000005</v>
      </c>
      <c r="M122" s="39">
        <f>M5+M12+M18+M21+M34+M55+M63+M70+M76+M106+M114</f>
        <v>1276</v>
      </c>
      <c r="N122" s="39">
        <f>N5+N12+N18+N21+N34+N55+N63+N70+N76+N106+N114</f>
        <v>0</v>
      </c>
      <c r="O122" s="29"/>
      <c r="P122" s="38">
        <f>P5+P12+P18+P21+P34+P55+P63+P70+P76+P106+P114</f>
        <v>231257066.38</v>
      </c>
      <c r="Q122" s="39">
        <f>Q5+Q12+Q18+Q21+Q34+Q55+Q63+Q70+Q76+Q106+Q114</f>
        <v>2308</v>
      </c>
      <c r="R122" s="39">
        <f>R5+R12+R18+R21+R34+R55+R63+R70+R76+R106+R114</f>
        <v>0</v>
      </c>
      <c r="S122" s="29"/>
      <c r="T122" s="38">
        <f>T5+T12+T18+T21+T34+T55+T63+T70+T76+T106+T114</f>
        <v>422524261.57999998</v>
      </c>
      <c r="U122" s="39">
        <f>U5+U12+U18+U21+U34+U55+U63+U70+U76+U106+U114</f>
        <v>121</v>
      </c>
      <c r="V122" s="39">
        <f>V5+V12+V18+V21+V34+V55+V63+V70+V76+V106+V114</f>
        <v>0</v>
      </c>
      <c r="W122" s="39"/>
      <c r="X122" s="29"/>
      <c r="Y122" s="38">
        <f>Y5+Y12+Y18+Y21+Y34+Y55+Y63+Y70+Y76+Y106+Y114</f>
        <v>22727925.879999999</v>
      </c>
      <c r="Z122" s="38"/>
      <c r="AA122" s="38"/>
      <c r="AB122" s="39">
        <f>AB5+AB12+AB18+AB21+AB34+AB55+AB63+AB70+AB76+AB106+AB114</f>
        <v>145</v>
      </c>
      <c r="AC122" s="39">
        <f>AC5+AC12+AC18+AC21+AC34+AC55+AC63+AC70+AC76+AC106+AC114</f>
        <v>0</v>
      </c>
      <c r="AD122" s="39"/>
      <c r="AE122" s="29"/>
      <c r="AF122" s="38">
        <f>AF5+AF12+AF18+AF21+AF34+AF55+AF63+AF70+AF76+AF106+AF114</f>
        <v>27133611.239999998</v>
      </c>
      <c r="AG122" s="38"/>
      <c r="AH122" s="38"/>
      <c r="AI122" s="39">
        <f>AI5+AI12+AI18+AI21+AI34+AI55+AI63+AI70+AI76+AI106+AI114</f>
        <v>266</v>
      </c>
      <c r="AJ122" s="39">
        <f>AJ5+AJ12+AJ18+AJ21+AJ34+AJ55+AJ63+AJ70+AJ76+AJ106+AJ114</f>
        <v>0</v>
      </c>
      <c r="AK122" s="39"/>
      <c r="AL122" s="29"/>
      <c r="AM122" s="38">
        <f>AM5+AM12+AM18+AM21+AM34+AM55+AM63+AM70+AM76+AM106+AM114</f>
        <v>49861537.120000005</v>
      </c>
      <c r="AN122" s="38"/>
      <c r="AO122" s="38"/>
      <c r="AP122" s="39">
        <f>AP5+AP12+AP18+AP21+AP34+AP55+AP63+AP70+AP76+AP106+AP114</f>
        <v>114</v>
      </c>
      <c r="AQ122" s="39">
        <f>AQ5+AQ12+AQ18+AQ21+AQ34+AQ55+AQ63+AQ70+AQ76+AQ106+AQ114</f>
        <v>0</v>
      </c>
      <c r="AR122" s="39"/>
      <c r="AS122" s="29"/>
      <c r="AT122" s="38">
        <f>AT5+AT12+AT18+AT21+AT34+AT55+AT63+AT70+AT76+AT106+AT114</f>
        <v>20754499.890000001</v>
      </c>
      <c r="AU122" s="38"/>
      <c r="AV122" s="38"/>
      <c r="AW122" s="39">
        <f>AW5+AW12+AW18+AW21+AW34+AW55+AW63+AW70+AW76+AW106+AW114</f>
        <v>140</v>
      </c>
      <c r="AX122" s="39">
        <f>AX5+AX12+AX18+AX21+AX34+AX55+AX63+AX70+AX76+AX106+AX114</f>
        <v>0</v>
      </c>
      <c r="AY122" s="39"/>
      <c r="AZ122" s="29"/>
      <c r="BA122" s="38">
        <f>BA5+BA12+BA18+BA21+BA34+BA55+BA63+BA70+BA76+BA106+BA114</f>
        <v>26200025.859999996</v>
      </c>
      <c r="BB122" s="38"/>
      <c r="BC122" s="38"/>
      <c r="BD122" s="39">
        <f>BD5+BD12+BD18+BD21+BD34+BD55+BD63+BD70+BD76+BD106+BD114</f>
        <v>254</v>
      </c>
      <c r="BE122" s="39">
        <f>BE5+BE12+BE18+BE21+BE34+BE55+BE63+BE70+BE76+BE106+BE114</f>
        <v>0</v>
      </c>
      <c r="BF122" s="39"/>
      <c r="BG122" s="29"/>
      <c r="BH122" s="38">
        <f>BH5+BH12+BH18+BH21+BH34+BH55+BH63+BH70+BH76+BH106+BH114</f>
        <v>46954525.75</v>
      </c>
      <c r="BI122" s="38"/>
      <c r="BJ122" s="38"/>
      <c r="BK122" s="39">
        <f>BK5+BK12+BK18+BK21+BK34+BK55+BK63+BK70+BK76+BK106+BK114</f>
        <v>102</v>
      </c>
      <c r="BL122" s="39">
        <f>BL5+BL12+BL18+BL21+BL34+BL55+BL63+BL70+BL76+BL106+BL114</f>
        <v>0</v>
      </c>
      <c r="BM122" s="39"/>
      <c r="BN122" s="29"/>
      <c r="BO122" s="38">
        <f>BO5+BO12+BO18+BO21+BO34+BO55+BO63+BO70+BO76+BO106+BO114</f>
        <v>18688410.800000001</v>
      </c>
      <c r="BP122" s="38"/>
      <c r="BQ122" s="38"/>
      <c r="BR122" s="39">
        <f>BR5+BR12+BR18+BR21+BR34+BR55+BR63+BR70+BR76+BR106+BR114</f>
        <v>129</v>
      </c>
      <c r="BS122" s="39">
        <f>BS5+BS12+BS18+BS21+BS34+BS55+BS63+BS70+BS76+BS106+BS114</f>
        <v>0</v>
      </c>
      <c r="BT122" s="39"/>
      <c r="BU122" s="29"/>
      <c r="BV122" s="38">
        <f>BV5+BV12+BV18+BV21+BV34+BV55+BV63+BV70+BV76+BV106+BV114</f>
        <v>23205578.199999999</v>
      </c>
      <c r="BW122" s="38"/>
      <c r="BX122" s="38"/>
      <c r="BY122" s="39">
        <f>BY5+BY12+BY18+BY21+BY34+BY55+BY63+BY70+BY76+BY106+BY114</f>
        <v>231</v>
      </c>
      <c r="BZ122" s="39">
        <f>BZ5+BZ12+BZ18+BZ21+BZ34+BZ55+BZ63+BZ70+BZ76+BZ106+BZ114</f>
        <v>0</v>
      </c>
      <c r="CA122" s="39"/>
      <c r="CB122" s="29"/>
      <c r="CC122" s="38">
        <f>CC5+CC12+CC18+CC21+CC34+CC55+CC63+CC70+CC76+CC106+CC114</f>
        <v>41893989</v>
      </c>
      <c r="CD122" s="38"/>
      <c r="CE122" s="38"/>
      <c r="CF122" s="39">
        <f>CF5+CF12+CF18+CF21+CF34+CF55+CF63+CF70+CF76+CF106+CF114</f>
        <v>96</v>
      </c>
      <c r="CG122" s="39">
        <f>CG5+CG12+CG18+CG21+CG34+CG55+CG63+CG70+CG76+CG106+CG114</f>
        <v>0</v>
      </c>
      <c r="CH122" s="39"/>
      <c r="CI122" s="29"/>
      <c r="CJ122" s="38">
        <f>CJ5+CJ12+CJ18+CJ21+CJ34+CJ55+CJ63+CJ70+CJ76+CJ106+CJ114</f>
        <v>17887616.610000003</v>
      </c>
      <c r="CK122" s="38"/>
      <c r="CL122" s="38"/>
      <c r="CM122" s="39">
        <f>CM5+CM12+CM18+CM21+CM34+CM55+CM63+CM70+CM76+CM106+CM114</f>
        <v>121</v>
      </c>
      <c r="CN122" s="39">
        <f>CN5+CN12+CN18+CN21+CN34+CN55+CN63+CN70+CN76+CN106+CN114</f>
        <v>0</v>
      </c>
      <c r="CO122" s="39"/>
      <c r="CP122" s="29"/>
      <c r="CQ122" s="38">
        <f>CQ5+CQ12+CQ18+CQ21+CQ34+CQ55+CQ63+CQ70+CQ76+CQ106+CQ114</f>
        <v>21585777.489999995</v>
      </c>
      <c r="CR122" s="38"/>
      <c r="CS122" s="38"/>
      <c r="CT122" s="39">
        <f>CT5+CT12+CT18+CT21+CT34+CT55+CT63+CT70+CT76+CT106+CT114</f>
        <v>217</v>
      </c>
      <c r="CU122" s="39">
        <f>CU5+CU12+CU18+CU21+CU34+CU55+CU63+CU70+CU76+CU106+CU114</f>
        <v>0</v>
      </c>
      <c r="CV122" s="39"/>
      <c r="CW122" s="29"/>
      <c r="CX122" s="38">
        <f>CX5+CX12+CX18+CX21+CX34+CX55+CX63+CX70+CX76+CX106+CX114</f>
        <v>39473394.100000001</v>
      </c>
      <c r="CY122" s="38"/>
      <c r="CZ122" s="38"/>
      <c r="DA122" s="39">
        <f>DA5+DA12+DA18+DA21+DA34+DA55+DA63+DA70+DA76+DA106+DA114</f>
        <v>91</v>
      </c>
      <c r="DB122" s="39">
        <f>DB5+DB12+DB18+DB21+DB34+DB55+DB63+DB70+DB76+DB106+DB114</f>
        <v>0</v>
      </c>
      <c r="DC122" s="39"/>
      <c r="DD122" s="29"/>
      <c r="DE122" s="38">
        <f>DE5+DE12+DE18+DE21+DE34+DE55+DE63+DE70+DE76+DE106+DE114</f>
        <v>16904703.350000001</v>
      </c>
      <c r="DF122" s="38"/>
      <c r="DG122" s="38"/>
      <c r="DH122" s="39">
        <f>DH5+DH12+DH18+DH21+DH34+DH55+DH63+DH70+DH76+DH106+DH114</f>
        <v>112</v>
      </c>
      <c r="DI122" s="39">
        <f>DI5+DI12+DI18+DI21+DI34+DI55+DI63+DI70+DI76+DI106+DI114</f>
        <v>0</v>
      </c>
      <c r="DJ122" s="39"/>
      <c r="DK122" s="29"/>
      <c r="DL122" s="38">
        <f>DL5+DL12+DL18+DL21+DL34+DL55+DL63+DL70+DL76+DL106+DL114</f>
        <v>19945581.640000001</v>
      </c>
      <c r="DM122" s="38"/>
      <c r="DN122" s="38"/>
      <c r="DO122" s="39">
        <f>DO5+DO12+DO18+DO21+DO34+DO55+DO63+DO70+DO76+DO106+DO114</f>
        <v>203</v>
      </c>
      <c r="DP122" s="39">
        <f>DP5+DP12+DP18+DP21+DP34+DP55+DP63+DP70+DP76+DP106+DP114</f>
        <v>0</v>
      </c>
      <c r="DQ122" s="39"/>
      <c r="DR122" s="29"/>
      <c r="DS122" s="38">
        <f>DS5+DS12+DS18+DS21+DS34+DS55+DS63+DS70+DS76+DS106+DS114</f>
        <v>36850284.990000002</v>
      </c>
      <c r="DT122" s="38"/>
      <c r="DU122" s="38"/>
      <c r="DV122" s="39">
        <f>DV5+DV12+DV18+DV21+DV34+DV55+DV63+DV70+DV76+DV106+DV114</f>
        <v>85</v>
      </c>
      <c r="DW122" s="39">
        <f>DW5+DW12+DW18+DW21+DW34+DW55+DW63+DW70+DW76+DW106+DW114</f>
        <v>0</v>
      </c>
      <c r="DX122" s="39"/>
      <c r="DY122" s="29"/>
      <c r="DZ122" s="38">
        <f>DZ5+DZ12+DZ18+DZ21+DZ34+DZ55+DZ63+DZ70+DZ76+DZ106+DZ114</f>
        <v>15846148.51</v>
      </c>
      <c r="EA122" s="38"/>
      <c r="EB122" s="38"/>
      <c r="EC122" s="39">
        <f>EC5+EC12+EC18+EC21+EC34+EC55+EC63+EC70+EC76+EC106+EC114</f>
        <v>103</v>
      </c>
      <c r="ED122" s="39">
        <f>ED5+ED12+ED18+ED21+ED34+ED55+ED63+ED70+ED76+ED106+ED114</f>
        <v>0</v>
      </c>
      <c r="EE122" s="39"/>
      <c r="EF122" s="29"/>
      <c r="EG122" s="38">
        <f>EG5+EG12+EG18+EG21+EG34+EG55+EG63+EG70+EG76+EG106+EG114</f>
        <v>18361066.840000004</v>
      </c>
      <c r="EH122" s="38"/>
      <c r="EI122" s="38"/>
      <c r="EJ122" s="39">
        <f>EJ5+EJ12+EJ18+EJ21+EJ34+EJ55+EJ63+EJ70+EJ76+EJ106+EJ114</f>
        <v>188</v>
      </c>
      <c r="EK122" s="39">
        <f>EK5+EK12+EK18+EK21+EK34+EK55+EK63+EK70+EK76+EK106+EK114</f>
        <v>0</v>
      </c>
      <c r="EL122" s="39"/>
      <c r="EM122" s="29"/>
      <c r="EN122" s="38">
        <f>EN5+EN12+EN18+EN21+EN34+EN55+EN63+EN70+EN76+EN106+EN114</f>
        <v>34207215.349999994</v>
      </c>
      <c r="EO122" s="38"/>
      <c r="EP122" s="38"/>
      <c r="EQ122" s="39">
        <f>EQ5+EQ12+EQ18+EQ21+EQ34+EQ55+EQ63+EQ70+EQ76+EQ106+EQ114</f>
        <v>81</v>
      </c>
      <c r="ER122" s="39">
        <f>ER5+ER12+ER18+ER21+ER34+ER55+ER63+ER70+ER76+ER106+ER114</f>
        <v>0</v>
      </c>
      <c r="ES122" s="39"/>
      <c r="ET122" s="29"/>
      <c r="EU122" s="38">
        <f>EU5+EU12+EU18+EU21+EU34+EU55+EU63+EU70+EU76+EU106+EU114</f>
        <v>15101563.560000001</v>
      </c>
      <c r="EV122" s="38"/>
      <c r="EW122" s="38"/>
      <c r="EX122" s="39">
        <f>EX5+EX12+EX18+EX21+EX34+EX55+EX63+EX70+EX76+EX106+EX114</f>
        <v>100</v>
      </c>
      <c r="EY122" s="39">
        <f>EY5+EY12+EY18+EY21+EY34+EY55+EY63+EY70+EY76+EY106+EY114</f>
        <v>0</v>
      </c>
      <c r="EZ122" s="39"/>
      <c r="FA122" s="29"/>
      <c r="FB122" s="38">
        <f>FB5+FB12+FB18+FB21+FB34+FB55+FB63+FB70+FB76+FB106+FB114</f>
        <v>17897132.190000005</v>
      </c>
      <c r="FC122" s="38"/>
      <c r="FD122" s="38"/>
      <c r="FE122" s="39">
        <f>FE5+FE12+FE18+FE21+FE34+FE55+FE63+FE70+FE76+FE106+FE114</f>
        <v>181</v>
      </c>
      <c r="FF122" s="39">
        <f>FF5+FF12+FF18+FF21+FF34+FF55+FF63+FF70+FF76+FF106+FF114</f>
        <v>0</v>
      </c>
      <c r="FG122" s="39"/>
      <c r="FH122" s="29"/>
      <c r="FI122" s="38">
        <f>FI5+FI12+FI18+FI21+FI34+FI55+FI63+FI70+FI76+FI106+FI114</f>
        <v>32998695.749999996</v>
      </c>
      <c r="FJ122" s="38"/>
      <c r="FK122" s="38"/>
      <c r="FL122" s="39">
        <f>FL5+FL12+FL18+FL21+FL34+FL55+FL63+FL70+FL76+FL106+FL114</f>
        <v>77</v>
      </c>
      <c r="FM122" s="39">
        <f>FM5+FM12+FM18+FM21+FM34+FM55+FM63+FM70+FM76+FM106+FM114</f>
        <v>0</v>
      </c>
      <c r="FN122" s="39"/>
      <c r="FO122" s="29"/>
      <c r="FP122" s="38">
        <f>FP5+FP12+FP18+FP21+FP34+FP55+FP63+FP70+FP76+FP106+FP114</f>
        <v>14378727.640000001</v>
      </c>
      <c r="FQ122" s="38"/>
      <c r="FR122" s="38"/>
      <c r="FS122" s="39">
        <f>FS5+FS12+FS18+FS21+FS34+FS55+FS63+FS70+FS76+FS106+FS114</f>
        <v>95</v>
      </c>
      <c r="FT122" s="39">
        <f>FT5+FT12+FT18+FT21+FT34+FT55+FT63+FT70+FT76+FT106+FT114</f>
        <v>0</v>
      </c>
      <c r="FU122" s="39"/>
      <c r="FV122" s="29"/>
      <c r="FW122" s="38">
        <f>FW5+FW12+FW18+FW21+FW34+FW55+FW63+FW70+FW76+FW106+FW114</f>
        <v>17066063.050000001</v>
      </c>
      <c r="FX122" s="38"/>
      <c r="FY122" s="38"/>
      <c r="FZ122" s="39">
        <f>FZ5+FZ12+FZ18+FZ21+FZ34+FZ55+FZ63+FZ70+FZ76+FZ106+FZ114</f>
        <v>172</v>
      </c>
      <c r="GA122" s="39">
        <f>GA5+GA12+GA18+GA21+GA34+GA55+GA63+GA70+GA76+GA106+GA114</f>
        <v>0</v>
      </c>
      <c r="GB122" s="39"/>
      <c r="GC122" s="29"/>
      <c r="GD122" s="38">
        <f>GD5+GD12+GD18+GD21+GD34+GD55+GD63+GD70+GD76+GD106+GD114</f>
        <v>31444790.690000001</v>
      </c>
      <c r="GE122" s="38"/>
      <c r="GF122" s="38"/>
      <c r="GG122" s="39">
        <f>GG5+GG12+GG18+GG21+GG34+GG55+GG63+GG70+GG76+GG106+GG114</f>
        <v>73</v>
      </c>
      <c r="GH122" s="39">
        <f>GH5+GH12+GH18+GH21+GH34+GH55+GH63+GH70+GH76+GH106+GH114</f>
        <v>0</v>
      </c>
      <c r="GI122" s="39"/>
      <c r="GJ122" s="29"/>
      <c r="GK122" s="38">
        <f>GK5+GK12+GK18+GK21+GK34+GK55+GK63+GK70+GK76+GK106+GK114</f>
        <v>13537210.880000003</v>
      </c>
      <c r="GL122" s="38"/>
      <c r="GM122" s="38"/>
      <c r="GN122" s="39">
        <f>GN5+GN12+GN18+GN21+GN34+GN55+GN63+GN70+GN76+GN106+GN114</f>
        <v>90</v>
      </c>
      <c r="GO122" s="39">
        <f>GO5+GO12+GO18+GO21+GO34+GO55+GO63+GO70+GO76+GO106+GO114</f>
        <v>0</v>
      </c>
      <c r="GP122" s="39"/>
      <c r="GQ122" s="29"/>
      <c r="GR122" s="38">
        <f>GR5+GR12+GR18+GR21+GR34+GR55+GR63+GR70+GR76+GR106+GR114</f>
        <v>16082571.149999999</v>
      </c>
      <c r="GS122" s="38"/>
      <c r="GT122" s="38"/>
      <c r="GU122" s="39">
        <f>GU5+GU12+GU18+GU21+GU34+GU55+GU63+GU70+GU76+GU106+GU114</f>
        <v>163</v>
      </c>
      <c r="GV122" s="39">
        <f>GV5+GV12+GV18+GV21+GV34+GV55+GV63+GV70+GV76+GV106+GV114</f>
        <v>0</v>
      </c>
      <c r="GW122" s="39"/>
      <c r="GX122" s="29"/>
      <c r="GY122" s="38">
        <f>GY5+GY12+GY18+GY21+GY34+GY55+GY63+GY70+GY76+GY106+GY114</f>
        <v>29619782.030000005</v>
      </c>
      <c r="GZ122" s="38"/>
      <c r="HA122" s="38"/>
      <c r="HB122" s="39">
        <f>HB5+HB12+HB18+HB21+HB34+HB55+HB63+HB70+HB76+HB106+HB114</f>
        <v>70</v>
      </c>
      <c r="HC122" s="39">
        <f>HC5+HC12+HC18+HC21+HC34+HC55+HC63+HC70+HC76+HC106+HC114</f>
        <v>0</v>
      </c>
      <c r="HD122" s="39"/>
      <c r="HE122" s="29"/>
      <c r="HF122" s="38">
        <f>HF5+HF12+HF18+HF21+HF34+HF55+HF63+HF70+HF76+HF106+HF114</f>
        <v>13097097.619999999</v>
      </c>
      <c r="HG122" s="38"/>
      <c r="HH122" s="38"/>
      <c r="HI122" s="39">
        <f>HI5+HI12+HI18+HI21+HI34+HI55+HI63+HI70+HI76+HI106+HI114</f>
        <v>89</v>
      </c>
      <c r="HJ122" s="39">
        <f>HJ5+HJ12+HJ18+HJ21+HJ34+HJ55+HJ63+HJ70+HJ76+HJ106+HJ114</f>
        <v>0</v>
      </c>
      <c r="HK122" s="39"/>
      <c r="HL122" s="29"/>
      <c r="HM122" s="38">
        <f>HM5+HM12+HM18+HM21+HM34+HM55+HM63+HM70+HM76+HM106+HM114</f>
        <v>15945363.299999999</v>
      </c>
      <c r="HN122" s="38"/>
      <c r="HO122" s="38"/>
      <c r="HP122" s="39">
        <f>HP5+HP12+HP18+HP21+HP34+HP55+HP63+HP70+HP76+HP106+HP114</f>
        <v>159</v>
      </c>
      <c r="HQ122" s="39">
        <f>HQ5+HQ12+HQ18+HQ21+HQ34+HQ55+HQ63+HQ70+HQ76+HQ106+HQ114</f>
        <v>0</v>
      </c>
      <c r="HR122" s="39"/>
      <c r="HS122" s="29"/>
      <c r="HT122" s="38">
        <f>HT5+HT12+HT18+HT21+HT34+HT55+HT63+HT70+HT76+HT106+HT114</f>
        <v>29042460.920000006</v>
      </c>
      <c r="HU122" s="38"/>
      <c r="HV122" s="38"/>
      <c r="HW122" s="39">
        <f>HW5+HW12+HW18+HW21+HW34+HW55+HW63+HW70+HW76+HW106+HW114</f>
        <v>67</v>
      </c>
      <c r="HX122" s="39">
        <f>HX5+HX12+HX18+HX21+HX34+HX55+HX63+HX70+HX76+HX106+HX114</f>
        <v>0</v>
      </c>
      <c r="HY122" s="39"/>
      <c r="HZ122" s="29"/>
      <c r="IA122" s="38">
        <f>IA5+IA12+IA18+IA21+IA34+IA55+IA63+IA70+IA76+IA106+IA114</f>
        <v>12396448.709999999</v>
      </c>
      <c r="IB122" s="38"/>
      <c r="IC122" s="38"/>
      <c r="ID122" s="39">
        <f>ID5+ID12+ID18+ID21+ID34+ID55+ID63+ID70+ID76+ID106+ID114</f>
        <v>83</v>
      </c>
      <c r="IE122" s="39">
        <f>IE5+IE12+IE18+IE21+IE34+IE55+IE63+IE70+IE76+IE106+IE114</f>
        <v>0</v>
      </c>
      <c r="IF122" s="39"/>
      <c r="IG122" s="29"/>
      <c r="IH122" s="38">
        <f>IH5+IH12+IH18+IH21+IH34+IH55+IH63+IH70+IH76+IH106+IH114</f>
        <v>15029076.539999997</v>
      </c>
      <c r="II122" s="38"/>
      <c r="IJ122" s="38"/>
      <c r="IK122" s="39">
        <f>IK5+IK12+IK18+IK21+IK34+IK55+IK63+IK70+IK76+IK106+IK114</f>
        <v>150</v>
      </c>
      <c r="IL122" s="39">
        <f>IL5+IL12+IL18+IL21+IL34+IL55+IL63+IL70+IL76+IL106+IL114</f>
        <v>0</v>
      </c>
      <c r="IM122" s="39"/>
      <c r="IN122" s="29"/>
      <c r="IO122" s="38">
        <f>IO5+IO12+IO18+IO21+IO34+IO55+IO63+IO70+IO76+IO106+IO114</f>
        <v>27425525.250000004</v>
      </c>
      <c r="IP122" s="38"/>
      <c r="IQ122" s="38"/>
      <c r="IR122" s="39">
        <f>IR5+IR12+IR18+IR21+IR34+IR55+IR63+IR70+IR76+IR106+IR114</f>
        <v>55</v>
      </c>
      <c r="IS122" s="39">
        <f>IS5+IS12+IS18+IS21+IS34+IS55+IS63+IS70+IS76+IS106+IS114</f>
        <v>0</v>
      </c>
      <c r="IT122" s="39"/>
      <c r="IU122" s="29"/>
      <c r="IV122" s="38">
        <f>IV5+IV12+IV18+IV21+IV34+IV55+IV63+IV70+IV76+IV106+IV114</f>
        <v>9946841.7500000019</v>
      </c>
      <c r="IW122" s="38"/>
      <c r="IX122" s="38"/>
      <c r="IY122" s="39">
        <f>IY5+IY12+IY18+IY21+IY34+IY55+IY63+IY70+IY76+IY106+IY114</f>
        <v>69</v>
      </c>
      <c r="IZ122" s="39">
        <f>IZ5+IZ12+IZ18+IZ21+IZ34+IZ55+IZ63+IZ70+IZ76+IZ106+IZ114</f>
        <v>0</v>
      </c>
      <c r="JA122" s="39"/>
      <c r="JB122" s="29"/>
      <c r="JC122" s="38">
        <f>JC5+JC12+JC18+JC21+JC34+JC55+JC63+JC70+JC76+JC106+JC114</f>
        <v>12805218.879999999</v>
      </c>
      <c r="JD122" s="39">
        <f>JD5+JD12+JD18+JD21+JD34+JD55+JD63+JD70+JD76+JD106+JD114</f>
        <v>124</v>
      </c>
      <c r="JE122" s="39">
        <f>JE5+JE12+JE18+JE21+JE34+JE55+JE63+JE70+JE76+JE106+JE114</f>
        <v>0</v>
      </c>
      <c r="JF122" s="39"/>
      <c r="JG122" s="29"/>
      <c r="JH122" s="38">
        <f>JH5+JH12+JH18+JH21+JH34+JH55+JH63+JH70+JH76+JH106+JH114</f>
        <v>22752060.630000003</v>
      </c>
      <c r="JI122" s="39">
        <f>JI5+JI12+JI18+JI21+JI34+JI55+JI63+JI70+JI76+JI106+JI114</f>
        <v>1032</v>
      </c>
      <c r="JJ122" s="39">
        <f>JJ5+JJ12+JJ18+JJ21+JJ34+JJ55+JJ63+JJ70+JJ76+JJ106+JJ114</f>
        <v>0</v>
      </c>
      <c r="JK122" s="29"/>
      <c r="JL122" s="38">
        <f>JL5+JL12+JL18+JL21+JL34+JL55+JL63+JL70+JL76+JL106+JL114</f>
        <v>191267195.20000005</v>
      </c>
      <c r="JM122" s="39">
        <f>JM5+JM12+JM18+JM21+JM34+JM55+JM63+JM70+JM76+JM106+JM114</f>
        <v>1276</v>
      </c>
      <c r="JN122" s="39">
        <f>JN5+JN12+JN18+JN21+JN34+JN55+JN63+JN70+JN76+JN106+JN114</f>
        <v>0</v>
      </c>
      <c r="JO122" s="29"/>
      <c r="JP122" s="38">
        <f>JP5+JP12+JP18+JP21+JP34+JP55+JP63+JP70+JP76+JP106+JP114</f>
        <v>231257066.38</v>
      </c>
      <c r="JQ122" s="39">
        <f>JQ5+JQ12+JQ18+JQ21+JQ34+JQ55+JQ63+JQ70+JQ76+JQ106+JQ114</f>
        <v>2308</v>
      </c>
      <c r="JR122" s="39">
        <f>JR5+JR12+JR18+JR21+JR34+JR55+JR63+JR70+JR76+JR106+JR114</f>
        <v>0</v>
      </c>
      <c r="JS122" s="29"/>
      <c r="JT122" s="38">
        <f>JT5+JT12+JT18+JT21+JT34+JT55+JT63+JT70+JT76+JT106+JT114</f>
        <v>422524261.57999998</v>
      </c>
      <c r="JV122" s="73">
        <f t="shared" si="1419"/>
        <v>0</v>
      </c>
      <c r="JW122" s="73">
        <f t="shared" si="1420"/>
        <v>0</v>
      </c>
      <c r="JX122" s="73">
        <f t="shared" si="1421"/>
        <v>0</v>
      </c>
      <c r="JY122" s="80">
        <f t="shared" si="1422"/>
        <v>0</v>
      </c>
      <c r="JZ122" s="73">
        <f t="shared" si="1423"/>
        <v>0</v>
      </c>
      <c r="KA122" s="73">
        <f t="shared" si="1424"/>
        <v>0</v>
      </c>
      <c r="KB122" s="73">
        <f t="shared" si="1425"/>
        <v>0</v>
      </c>
      <c r="KC122" s="73">
        <f t="shared" si="1426"/>
        <v>0</v>
      </c>
      <c r="KD122" s="73">
        <f t="shared" si="1427"/>
        <v>0</v>
      </c>
      <c r="KE122" s="73">
        <f t="shared" si="1428"/>
        <v>0</v>
      </c>
      <c r="KF122" s="73">
        <f t="shared" si="1429"/>
        <v>0</v>
      </c>
      <c r="KG122" s="73">
        <f t="shared" si="1430"/>
        <v>0</v>
      </c>
    </row>
    <row r="127" spans="1:293">
      <c r="N127" s="40"/>
      <c r="O127" s="59"/>
    </row>
  </sheetData>
  <autoFilter ref="A4:KM122">
    <filterColumn colId="1">
      <colorFilter dxfId="0"/>
    </filterColumn>
  </autoFilter>
  <mergeCells count="69">
    <mergeCell ref="A122:E122"/>
    <mergeCell ref="I1:T1"/>
    <mergeCell ref="A1:A3"/>
    <mergeCell ref="B1:B3"/>
    <mergeCell ref="C1:C3"/>
    <mergeCell ref="D1:D3"/>
    <mergeCell ref="E1:E3"/>
    <mergeCell ref="F1:F3"/>
    <mergeCell ref="G1:G3"/>
    <mergeCell ref="H1:H3"/>
    <mergeCell ref="I2:L2"/>
    <mergeCell ref="M2:P2"/>
    <mergeCell ref="Q2:T2"/>
    <mergeCell ref="U1:AM1"/>
    <mergeCell ref="U2:Y2"/>
    <mergeCell ref="AB2:AF2"/>
    <mergeCell ref="AI2:AM2"/>
    <mergeCell ref="AP1:BH1"/>
    <mergeCell ref="AP2:AT2"/>
    <mergeCell ref="AW2:BA2"/>
    <mergeCell ref="BD2:BH2"/>
    <mergeCell ref="BK1:CC1"/>
    <mergeCell ref="BK2:BO2"/>
    <mergeCell ref="BR2:BV2"/>
    <mergeCell ref="BY2:CC2"/>
    <mergeCell ref="CF1:CX1"/>
    <mergeCell ref="CF2:CJ2"/>
    <mergeCell ref="CM2:CQ2"/>
    <mergeCell ref="CT2:CX2"/>
    <mergeCell ref="DA1:DS1"/>
    <mergeCell ref="DA2:DE2"/>
    <mergeCell ref="DH2:DL2"/>
    <mergeCell ref="DO2:DS2"/>
    <mergeCell ref="DV1:EN1"/>
    <mergeCell ref="DV2:DZ2"/>
    <mergeCell ref="EC2:EG2"/>
    <mergeCell ref="EJ2:EN2"/>
    <mergeCell ref="EQ1:FI1"/>
    <mergeCell ref="EQ2:EU2"/>
    <mergeCell ref="EX2:FB2"/>
    <mergeCell ref="FE2:FI2"/>
    <mergeCell ref="FL1:GD1"/>
    <mergeCell ref="FL2:FP2"/>
    <mergeCell ref="FS2:FW2"/>
    <mergeCell ref="FZ2:GD2"/>
    <mergeCell ref="GG1:GY1"/>
    <mergeCell ref="GG2:GK2"/>
    <mergeCell ref="GN2:GR2"/>
    <mergeCell ref="GU2:GY2"/>
    <mergeCell ref="HB1:HT1"/>
    <mergeCell ref="HB2:HF2"/>
    <mergeCell ref="HI2:HM2"/>
    <mergeCell ref="HP2:HT2"/>
    <mergeCell ref="HW1:IO1"/>
    <mergeCell ref="HW2:IA2"/>
    <mergeCell ref="ID2:IH2"/>
    <mergeCell ref="IK2:IO2"/>
    <mergeCell ref="IR1:JH1"/>
    <mergeCell ref="IR2:IV2"/>
    <mergeCell ref="IY2:JC2"/>
    <mergeCell ref="JD2:JH2"/>
    <mergeCell ref="JI1:JT1"/>
    <mergeCell ref="JI2:JL2"/>
    <mergeCell ref="JM2:JP2"/>
    <mergeCell ref="JQ2:JT2"/>
    <mergeCell ref="JV1:KG1"/>
    <mergeCell ref="JV2:JY2"/>
    <mergeCell ref="JZ2:KC2"/>
    <mergeCell ref="KD2:KG2"/>
  </mergeCells>
  <dataValidations count="2">
    <dataValidation type="list" allowBlank="1" showInputMessage="1" showErrorMessage="1" error="Выберите из списка" prompt="Выберите профиль ВМП" sqref="E6:E11">
      <formula1>проф</formula1>
    </dataValidation>
    <dataValidation type="list" allowBlank="1" showInputMessage="1" showErrorMessage="1" error="Выберите из списка" prompt="Выберите наименование вида ВМП" sqref="F7:F11">
      <formula1>INDIRECT($F7)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Помес. распр</vt:lpstr>
      <vt:lpstr>помесячн план 2018</vt:lpstr>
      <vt:lpstr>ВМП 2018</vt:lpstr>
      <vt:lpstr>'Помес. распр'!Область_печати</vt:lpstr>
      <vt:lpstr>'помесячн план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Абих Юлия Васильевна</dc:creator>
  <cp:lastModifiedBy>Экон</cp:lastModifiedBy>
  <cp:lastPrinted>2018-01-30T22:25:55Z</cp:lastPrinted>
  <dcterms:created xsi:type="dcterms:W3CDTF">2018-01-18T13:35:58Z</dcterms:created>
  <dcterms:modified xsi:type="dcterms:W3CDTF">2018-02-16T08:19:56Z</dcterms:modified>
</cp:coreProperties>
</file>