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19\2019_12____№143\ТС 2020 (проект)\+Приложение_14_к_ТС_2020_Справочник тарифов\"/>
    </mc:Choice>
  </mc:AlternateContent>
  <bookViews>
    <workbookView xWindow="30" yWindow="420" windowWidth="15465" windowHeight="12090"/>
  </bookViews>
  <sheets>
    <sheet name="с 01.01.2020" sheetId="54" r:id="rId1"/>
    <sheet name="подуш_АПП" sheetId="48" state="hidden" r:id="rId2"/>
    <sheet name="БС" sheetId="5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1Excel_BuiltIn_Print_Area_3_1" localSheetId="2">#REF!</definedName>
    <definedName name="____1Excel_BuiltIn_Print_Area_3_1" localSheetId="1">#REF!</definedName>
    <definedName name="____1Excel_BuiltIn_Print_Area_3_1">#REF!</definedName>
    <definedName name="___1Excel_BuiltIn_Print_Area_3_1" localSheetId="2">#REF!</definedName>
    <definedName name="___1Excel_BuiltIn_Print_Area_3_1" localSheetId="1">#REF!</definedName>
    <definedName name="___1Excel_BuiltIn_Print_Area_3_1">#REF!</definedName>
    <definedName name="___2Excel_BuiltIn_Print_Area_4_1" localSheetId="2">#REF!</definedName>
    <definedName name="___2Excel_BuiltIn_Print_Area_4_1" localSheetId="1">#REF!</definedName>
    <definedName name="___2Excel_BuiltIn_Print_Area_4_1">#REF!</definedName>
    <definedName name="___3Excel_BuiltIn_Print_Area_8_2_1" localSheetId="1">#REF!</definedName>
    <definedName name="___3Excel_BuiltIn_Print_Area_8_2_1">#REF!</definedName>
    <definedName name="__1Excel_BuiltIn_Print_Area_3_1" localSheetId="1">#REF!</definedName>
    <definedName name="__1Excel_BuiltIn_Print_Area_3_1">#REF!</definedName>
    <definedName name="__2Excel_BuiltIn_Print_Area_3_1" localSheetId="1">#REF!</definedName>
    <definedName name="__2Excel_BuiltIn_Print_Area_3_1">#REF!</definedName>
    <definedName name="__2Excel_BuiltIn_Print_Area_4_1" localSheetId="1">#REF!</definedName>
    <definedName name="__2Excel_BuiltIn_Print_Area_4_1">#REF!</definedName>
    <definedName name="__3Excel_BuiltIn_Print_Area_4_1" localSheetId="1">#REF!</definedName>
    <definedName name="__3Excel_BuiltIn_Print_Area_4_1">#REF!</definedName>
    <definedName name="__3Excel_BuiltIn_Print_Area_8_2_1" localSheetId="1">#REF!</definedName>
    <definedName name="__3Excel_BuiltIn_Print_Area_8_2_1">#REF!</definedName>
    <definedName name="__5Excel_BuiltIn_Print_Area_8_2_1" localSheetId="1">#REF!</definedName>
    <definedName name="__5Excel_BuiltIn_Print_Area_8_2_1">#REF!</definedName>
    <definedName name="_1_Excel_BuiltIn_Print_Area_3_1" localSheetId="1">#REF!</definedName>
    <definedName name="_1_Excel_BuiltIn_Print_Area_3_1">#REF!</definedName>
    <definedName name="_1Excel_BuiltIn_Print_Area_3_1" localSheetId="1">#REF!</definedName>
    <definedName name="_1Excel_BuiltIn_Print_Area_3_1">#REF!</definedName>
    <definedName name="_2_Excel_BuiltIn_Print_Area_4_1" localSheetId="1">#REF!</definedName>
    <definedName name="_2_Excel_BuiltIn_Print_Area_4_1">#REF!</definedName>
    <definedName name="_2Excel_BuiltIn_Print_Area_3_1" localSheetId="1">#REF!</definedName>
    <definedName name="_2Excel_BuiltIn_Print_Area_3_1">#REF!</definedName>
    <definedName name="_2Excel_BuiltIn_Print_Area_4_1" localSheetId="1">#REF!</definedName>
    <definedName name="_2Excel_BuiltIn_Print_Area_4_1">#REF!</definedName>
    <definedName name="_2Excel_BuiltIn_Print_Area_8_2_1" localSheetId="1">#REF!</definedName>
    <definedName name="_2Excel_BuiltIn_Print_Area_8_2_1">#REF!</definedName>
    <definedName name="_3_Excel_BuiltIn_Print_Area_8_2_1" localSheetId="1">#REF!</definedName>
    <definedName name="_3_Excel_BuiltIn_Print_Area_8_2_1">#REF!</definedName>
    <definedName name="_3Excel_BuiltIn_Print_Area_3_1" localSheetId="1">#REF!</definedName>
    <definedName name="_3Excel_BuiltIn_Print_Area_3_1">#REF!</definedName>
    <definedName name="_3Excel_BuiltIn_Print_Area_4_1" localSheetId="1">#REF!</definedName>
    <definedName name="_3Excel_BuiltIn_Print_Area_4_1">#REF!</definedName>
    <definedName name="_3Excel_BuiltIn_Print_Area_8_2_1" localSheetId="1">#REF!</definedName>
    <definedName name="_3Excel_BuiltIn_Print_Area_8_2_1">#REF!</definedName>
    <definedName name="_4Excel_BuiltIn_Print_Area_3_1" localSheetId="1">#REF!</definedName>
    <definedName name="_4Excel_BuiltIn_Print_Area_3_1">#REF!</definedName>
    <definedName name="_4Excel_BuiltIn_Print_Area_4_1" localSheetId="1">#REF!</definedName>
    <definedName name="_4Excel_BuiltIn_Print_Area_4_1">#REF!</definedName>
    <definedName name="_5Excel_BuiltIn_Print_Area_4_1" localSheetId="1">#REF!</definedName>
    <definedName name="_5Excel_BuiltIn_Print_Area_4_1">#REF!</definedName>
    <definedName name="_5Excel_BuiltIn_Print_Area_8_2_1" localSheetId="1">#REF!</definedName>
    <definedName name="_5Excel_BuiltIn_Print_Area_8_2_1">#REF!</definedName>
    <definedName name="_6Excel_BuiltIn_Print_Area_8_2_1" localSheetId="1">#REF!</definedName>
    <definedName name="_6Excel_BuiltIn_Print_Area_8_2_1">#REF!</definedName>
    <definedName name="_7Excel_Bui">#REF!</definedName>
    <definedName name="_7Excel_BuiltIn_Print_Area_8_2_1" localSheetId="1">#REF!</definedName>
    <definedName name="_7Excel_BuiltIn_Print_Area_8_2_1">#REF!</definedName>
    <definedName name="_xlnm._FilterDatabase" localSheetId="1" hidden="1">подуш_АПП!$A$8:$X$8</definedName>
    <definedName name="dn" localSheetId="2">[1]об!$A$62:$A$63</definedName>
    <definedName name="dn" localSheetId="1">[1]об!$A$62:$A$63</definedName>
    <definedName name="dn">[2]об!$A$62:$A$63</definedName>
    <definedName name="energ" localSheetId="2">[1]об!$A$35:$A$41</definedName>
    <definedName name="energ" localSheetId="1">[1]об!$A$35:$A$41</definedName>
    <definedName name="energ">[2]об!$A$35:$A$41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_2" localSheetId="2">#REF!</definedName>
    <definedName name="Excel_BuiltIn_Print_Area_1_2" localSheetId="1">#REF!</definedName>
    <definedName name="Excel_BuiltIn_Print_Area_1_2">#REF!</definedName>
    <definedName name="Excel_BuiltIn_Print_Area_1_4" localSheetId="1">#REF!</definedName>
    <definedName name="Excel_BuiltIn_Print_Area_1_4">#REF!</definedName>
    <definedName name="Excel_BuiltIn_Print_Area_2" localSheetId="1">#REF!</definedName>
    <definedName name="Excel_BuiltIn_Print_Area_2">#REF!</definedName>
    <definedName name="Excel_BuiltIn_Print_Area_2_2" localSheetId="1">#REF!</definedName>
    <definedName name="Excel_BuiltIn_Print_Area_2_2">#REF!</definedName>
    <definedName name="Excel_BuiltIn_Print_Area_3" localSheetId="1">#REF!</definedName>
    <definedName name="Excel_BuiltIn_Print_Area_3">#REF!</definedName>
    <definedName name="Excel_BuiltIn_Print_Area_3_2" localSheetId="1">#REF!</definedName>
    <definedName name="Excel_BuiltIn_Print_Area_3_2">#REF!</definedName>
    <definedName name="Excel_BuiltIn_Print_Area_3_4" localSheetId="1">#REF!</definedName>
    <definedName name="Excel_BuiltIn_Print_Area_3_4">#REF!</definedName>
    <definedName name="Excel_BuiltIn_Print_Area_4" localSheetId="1">#REF!</definedName>
    <definedName name="Excel_BuiltIn_Print_Area_4">#REF!</definedName>
    <definedName name="Excel_BuiltIn_Print_Area_4_1" localSheetId="1">#REF!</definedName>
    <definedName name="Excel_BuiltIn_Print_Area_4_1">#REF!</definedName>
    <definedName name="Excel_BuiltIn_Print_Area_4_2" localSheetId="1">#REF!</definedName>
    <definedName name="Excel_BuiltIn_Print_Area_4_2">#REF!</definedName>
    <definedName name="Excel_BuiltIn_Print_Area_4_4" localSheetId="1">#REF!</definedName>
    <definedName name="Excel_BuiltIn_Print_Area_4_4">#REF!</definedName>
    <definedName name="Excel_BuiltIn_Print_Area_5" localSheetId="1">#REF!</definedName>
    <definedName name="Excel_BuiltIn_Print_Area_5">#REF!</definedName>
    <definedName name="Excel_BuiltIn_Print_Area_5_2" localSheetId="1">#REF!</definedName>
    <definedName name="Excel_BuiltIn_Print_Area_5_2">#REF!</definedName>
    <definedName name="Excel_BuiltIn_Print_Area_6" localSheetId="1">#REF!</definedName>
    <definedName name="Excel_BuiltIn_Print_Area_6">#REF!</definedName>
    <definedName name="Excel_BuiltIn_Print_Area_6_2" localSheetId="1">#REF!</definedName>
    <definedName name="Excel_BuiltIn_Print_Area_6_2">#REF!</definedName>
    <definedName name="Excel_BuiltIn_Print_Area_6_4" localSheetId="1">#REF!</definedName>
    <definedName name="Excel_BuiltIn_Print_Area_6_4">#REF!</definedName>
    <definedName name="Excel_BuiltIn_Print_Area_7" localSheetId="1">#REF!</definedName>
    <definedName name="Excel_BuiltIn_Print_Area_7">#REF!</definedName>
    <definedName name="Excel_BuiltIn_Print_Area_7_4" localSheetId="1">#REF!</definedName>
    <definedName name="Excel_BuiltIn_Print_Area_7_4">#REF!</definedName>
    <definedName name="Excel_BuiltIn_Print_Area_7_5" localSheetId="1">#REF!</definedName>
    <definedName name="Excel_BuiltIn_Print_Area_7_5">#REF!</definedName>
    <definedName name="Excel_BuiltIn_Print_Area_8" localSheetId="1">#REF!</definedName>
    <definedName name="Excel_BuiltIn_Print_Area_8">#REF!</definedName>
    <definedName name="Excel_BuiltIn_Print_Area_8_2" localSheetId="1">#REF!</definedName>
    <definedName name="Excel_BuiltIn_Print_Area_8_2">#REF!</definedName>
    <definedName name="Excel_BuiltIn_Print_Area_8_3_2" localSheetId="1">#REF!</definedName>
    <definedName name="Excel_BuiltIn_Print_Area_8_3_2">#REF!</definedName>
    <definedName name="Excel_BuiltIn_Print_Area_8_4" localSheetId="1">#REF!</definedName>
    <definedName name="Excel_BuiltIn_Print_Area_8_4">#REF!</definedName>
    <definedName name="Excel_BuiltIn_Print_Titles_1" localSheetId="1">#REF!</definedName>
    <definedName name="Excel_BuiltIn_Print_Titles_1">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1_2" localSheetId="1">#REF!</definedName>
    <definedName name="Excel_BuiltIn_Print_Titles_2_1_2">#REF!</definedName>
    <definedName name="Excel_BuiltIn_Print_Titles_2_2" localSheetId="1">#REF!</definedName>
    <definedName name="Excel_BuiltIn_Print_Titles_2_2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Excel_BuiltIn_Print_Titles_5_1" localSheetId="1">#REF!</definedName>
    <definedName name="Excel_BuiltIn_Print_Titles_5_1">#REF!</definedName>
    <definedName name="Excel_BuiltIn_Print_Titles_5_1_2" localSheetId="1">#REF!</definedName>
    <definedName name="Excel_BuiltIn_Print_Titles_5_1_2">#REF!</definedName>
    <definedName name="Excel_BuiltIn_Print_Titles_5_2" localSheetId="1">#REF!</definedName>
    <definedName name="Excel_BuiltIn_Print_Titles_5_2">#REF!</definedName>
    <definedName name="EXcel_q">#REF!</definedName>
    <definedName name="fs" localSheetId="2">[1]об!$A$18:$A$21</definedName>
    <definedName name="fs" localSheetId="1">[1]об!$A$18:$A$21</definedName>
    <definedName name="fs">[2]об!$A$18:$A$21</definedName>
    <definedName name="gaz" localSheetId="2">[1]газ!$A$3:$A$6</definedName>
    <definedName name="gaz" localSheetId="1">[1]газ!$A$3:$A$6</definedName>
    <definedName name="gaz">[2]газ!$A$3:$A$6</definedName>
    <definedName name="gaz_kot" localSheetId="2">[1]газ!$A$18:$A$19</definedName>
    <definedName name="gaz_kot" localSheetId="1">[1]газ!$A$18:$A$19</definedName>
    <definedName name="gaz_kot">[2]газ!$A$18:$A$19</definedName>
    <definedName name="gaz_vid" localSheetId="2">[1]газ!$A$10:$A$14</definedName>
    <definedName name="gaz_vid" localSheetId="1">[1]газ!$A$10:$A$14</definedName>
    <definedName name="gaz_vid">[2]газ!$A$10:$A$14</definedName>
    <definedName name="jf" localSheetId="2">[1]об!$A$11:$A$14</definedName>
    <definedName name="jf" localSheetId="1">[1]об!$A$11:$A$14</definedName>
    <definedName name="jf">[2]об!$A$11:$A$14</definedName>
    <definedName name="Kol" localSheetId="2">[1]вода!$A$19:$A$21</definedName>
    <definedName name="Kol" localSheetId="1">[1]вода!$A$19:$A$21</definedName>
    <definedName name="Kol">[2]вода!$A$19:$A$21</definedName>
    <definedName name="mats" localSheetId="2">[1]об!$A$55:$A$59</definedName>
    <definedName name="mats" localSheetId="1">[1]об!$A$55:$A$59</definedName>
    <definedName name="mats">[2]об!$A$55:$A$59</definedName>
    <definedName name="mo" localSheetId="2">[1]мо!$B$3:$B$22</definedName>
    <definedName name="mo" localSheetId="1">[1]мо!$B$3:$B$22</definedName>
    <definedName name="mo">[2]мо!$B$3:$B$22</definedName>
    <definedName name="napr" localSheetId="2">[1]газ!$A$23:$A$27</definedName>
    <definedName name="napr" localSheetId="1">[1]газ!$A$23:$A$27</definedName>
    <definedName name="napr">[2]газ!$A$23:$A$27</definedName>
    <definedName name="plit" localSheetId="2">[1]тепл!$A$34:$A$37</definedName>
    <definedName name="plit" localSheetId="1">[1]тепл!$A$34:$A$37</definedName>
    <definedName name="plit">[2]тепл!$A$34:$A$37</definedName>
    <definedName name="sis_gvs" localSheetId="2">[1]вода!$A$32:$A$35</definedName>
    <definedName name="sis_gvs" localSheetId="1">[1]вода!$A$32:$A$35</definedName>
    <definedName name="sis_gvs">[2]вода!$A$32:$A$35</definedName>
    <definedName name="sis_hvs" localSheetId="2">[1]вода!$A$41:$A$43</definedName>
    <definedName name="sis_hvs" localSheetId="1">[1]вода!$A$41:$A$43</definedName>
    <definedName name="sis_hvs">[2]вода!$A$41:$A$43</definedName>
    <definedName name="sist_ot" localSheetId="2">[1]тепл!$A$5:$A$10</definedName>
    <definedName name="sist_ot" localSheetId="1">[1]тепл!$A$5:$A$10</definedName>
    <definedName name="sist_ot">[2]тепл!$A$5:$A$10</definedName>
    <definedName name="sist_t" localSheetId="2">[1]тепл!$A$24:$A$25</definedName>
    <definedName name="sist_t" localSheetId="1">[1]тепл!$A$24:$A$25</definedName>
    <definedName name="sist_t">[2]тепл!$A$24:$A$25</definedName>
    <definedName name="sost" localSheetId="2">[1]об!$A$47:$A$49</definedName>
    <definedName name="sost" localSheetId="1">[1]об!$A$47:$A$49</definedName>
    <definedName name="sost">[2]об!$A$47:$A$49</definedName>
    <definedName name="tip_r" localSheetId="2">[1]тепл!$A$29:$A$30</definedName>
    <definedName name="tip_r" localSheetId="1">[1]тепл!$A$29:$A$30</definedName>
    <definedName name="tip_r">[2]тепл!$A$29:$A$30</definedName>
    <definedName name="upr" localSheetId="2">[1]об!$A$25:$A$27</definedName>
    <definedName name="upr" localSheetId="1">[1]об!$A$25:$A$27</definedName>
    <definedName name="upr">[2]об!$A$25:$A$27</definedName>
    <definedName name="vid_t" localSheetId="2">[1]тепл!$A$16:$A$21</definedName>
    <definedName name="vid_t" localSheetId="1">[1]тепл!$A$16:$A$21</definedName>
    <definedName name="vid_t">[2]тепл!$A$16:$A$21</definedName>
    <definedName name="vj" localSheetId="2">[1]вода!$A$25:$A$27</definedName>
    <definedName name="vj" localSheetId="1">[1]вода!$A$25:$A$27</definedName>
    <definedName name="vj">[2]вода!$A$25:$A$27</definedName>
    <definedName name="апп" localSheetId="1">#REF!</definedName>
    <definedName name="апп">#REF!</definedName>
    <definedName name="вид_дома" localSheetId="2">[1]об!$A$4:$A$7</definedName>
    <definedName name="вид_дома" localSheetId="1">[1]об!$A$4:$A$7</definedName>
    <definedName name="вид_дома">[2]об!$A$4:$A$7</definedName>
    <definedName name="ГВС" localSheetId="2">[1]вода!$A$4:$A$6</definedName>
    <definedName name="ГВС" localSheetId="1">[1]вода!$A$4:$A$6</definedName>
    <definedName name="ГВС">[2]вода!$A$4:$A$6</definedName>
    <definedName name="год" localSheetId="1">#REF!</definedName>
    <definedName name="год">#REF!</definedName>
    <definedName name="МОГО__Воркута" localSheetId="2">[1]мо!$E$3</definedName>
    <definedName name="МОГО__Воркута" localSheetId="1">[1]мо!$E$3</definedName>
    <definedName name="МОГО__Воркута">[2]мо!$E$3</definedName>
    <definedName name="МОГО__Инта" localSheetId="2">[1]мо!$G$3</definedName>
    <definedName name="МОГО__Инта" localSheetId="1">[1]мо!$G$3</definedName>
    <definedName name="МОГО__Инта">[2]мо!$G$3</definedName>
    <definedName name="МОГО__Сыктывкар" localSheetId="2">[1]мо!$D$3</definedName>
    <definedName name="МОГО__Сыктывкар" localSheetId="1">[1]мо!$D$3</definedName>
    <definedName name="МОГО__Сыктывкар">[2]мо!$D$3</definedName>
    <definedName name="МОГО__Усинск" localSheetId="2">[1]мо!$H$3</definedName>
    <definedName name="МОГО__Усинск" localSheetId="1">[1]мо!$H$3</definedName>
    <definedName name="МОГО__Усинск">[2]мо!$H$3</definedName>
    <definedName name="МОГО__Ухта" localSheetId="2">[1]мо!$I$3</definedName>
    <definedName name="МОГО__Ухта" localSheetId="1">[1]мо!$I$3</definedName>
    <definedName name="МОГО__Ухта">[2]мо!$I$3</definedName>
    <definedName name="МР" localSheetId="2">[3]район!$B$5:$B$24</definedName>
    <definedName name="МР" localSheetId="1">[3]район!$B$5:$B$24</definedName>
    <definedName name="МР">[4]район!$B$5:$B$24</definedName>
    <definedName name="МРР" localSheetId="2">[5]район!$B$5:$B$24</definedName>
    <definedName name="МРР" localSheetId="1">[5]район!$B$5:$B$24</definedName>
    <definedName name="МРР">[6]район!$B$5:$B$24</definedName>
    <definedName name="_xlnm.Print_Area" localSheetId="1">подуш_АПП!$A$1:$U$46</definedName>
    <definedName name="пор" localSheetId="2">#REF!</definedName>
    <definedName name="пор" localSheetId="1">#REF!</definedName>
    <definedName name="пор">#REF!</definedName>
    <definedName name="порпшлгн" localSheetId="2">'[7]доп ср_ва на 4 кв _90_100_'!$A$3:$G$50</definedName>
    <definedName name="порпшлгн" localSheetId="1">'[7]доп ср_ва на 4 кв _90_100_'!$A$3:$G$50</definedName>
    <definedName name="порпшлгн">'[8]доп ср_ва на 4 кв _90_100_'!$A$3:$G$50</definedName>
    <definedName name="порпшлгн_2" localSheetId="2">'[9]доп ср_ва на 4 кв _90_100_'!$A$3:$G$50</definedName>
    <definedName name="порпшлгн_2" localSheetId="1">'[9]доп ср_ва на 4 кв _90_100_'!$A$3:$G$50</definedName>
    <definedName name="порпшлгн_2">'[10]доп ср_ва на 4 кв _90_100_'!$A$3:$G$50</definedName>
    <definedName name="проф">[11]исх_дан!$H$107:$H$126</definedName>
    <definedName name="с">#REF!</definedName>
    <definedName name="спецы" localSheetId="2">[3]норм!$D$6:$D$58</definedName>
    <definedName name="спецы" localSheetId="1">[3]норм!$D$6:$D$58</definedName>
    <definedName name="спецы">[4]норм!$D$6:$D$58</definedName>
    <definedName name="Список_МО" localSheetId="2">#REF!</definedName>
    <definedName name="Список_МО" localSheetId="1">#REF!</definedName>
    <definedName name="Список_МО">#REF!</definedName>
    <definedName name="услуги" localSheetId="1">#REF!</definedName>
    <definedName name="услуги">#REF!</definedName>
    <definedName name="ЧТС" localSheetId="2">#REF!</definedName>
    <definedName name="ЧТС" localSheetId="1">#REF!</definedName>
    <definedName name="ЧТС">#REF!</definedName>
    <definedName name="шщгвапщшващпщш" localSheetId="2">#REF!</definedName>
    <definedName name="шщгвапщшващпщш" localSheetId="1">#REF!</definedName>
    <definedName name="шщгвапщшващпщш">#REF!</definedName>
    <definedName name="шщржзгшпжю" localSheetId="1">#REF!</definedName>
    <definedName name="шщржзгшпжю">#REF!</definedName>
  </definedNames>
  <calcPr calcId="152511"/>
</workbook>
</file>

<file path=xl/calcChain.xml><?xml version="1.0" encoding="utf-8"?>
<calcChain xmlns="http://schemas.openxmlformats.org/spreadsheetml/2006/main">
  <c r="K140" i="54" l="1"/>
  <c r="L140" i="54"/>
  <c r="J140" i="54"/>
  <c r="L110" i="54"/>
  <c r="K110" i="54"/>
  <c r="J110" i="54"/>
  <c r="K85" i="54"/>
  <c r="L85" i="54"/>
  <c r="J85" i="54"/>
  <c r="L62" i="54"/>
  <c r="K62" i="54"/>
  <c r="J62" i="54"/>
  <c r="K20" i="54"/>
  <c r="J20" i="54"/>
  <c r="L20" i="54"/>
  <c r="K148" i="54"/>
  <c r="L148" i="54"/>
  <c r="J148" i="54"/>
  <c r="K136" i="54"/>
  <c r="L136" i="54"/>
  <c r="J136" i="54"/>
  <c r="K128" i="54"/>
  <c r="J128" i="54"/>
  <c r="L128" i="54"/>
  <c r="K116" i="54"/>
  <c r="L116" i="54"/>
  <c r="J116" i="54"/>
  <c r="K108" i="54"/>
  <c r="L108" i="54"/>
  <c r="J108" i="54"/>
  <c r="K100" i="54"/>
  <c r="L100" i="54"/>
  <c r="J100" i="54"/>
  <c r="K92" i="54"/>
  <c r="L92" i="54"/>
  <c r="J92" i="54"/>
  <c r="K83" i="54"/>
  <c r="L83" i="54"/>
  <c r="J83" i="54"/>
  <c r="K68" i="54"/>
  <c r="L68" i="54"/>
  <c r="J68" i="54"/>
  <c r="K60" i="54"/>
  <c r="L60" i="54"/>
  <c r="J60" i="54"/>
  <c r="L50" i="54"/>
  <c r="K50" i="54"/>
  <c r="J50" i="54"/>
  <c r="L42" i="54"/>
  <c r="J42" i="54"/>
  <c r="K42" i="54"/>
  <c r="L26" i="54"/>
  <c r="J26" i="54"/>
  <c r="K26" i="54"/>
  <c r="J17" i="54"/>
  <c r="L17" i="54"/>
  <c r="K17" i="54"/>
  <c r="J6" i="54"/>
  <c r="L6" i="54"/>
  <c r="K6" i="54"/>
  <c r="L119" i="54"/>
  <c r="J119" i="54"/>
  <c r="K119" i="54"/>
  <c r="L94" i="54"/>
  <c r="K94" i="54"/>
  <c r="J94" i="54"/>
  <c r="K44" i="54"/>
  <c r="L44" i="54"/>
  <c r="J44" i="54"/>
  <c r="L146" i="54"/>
  <c r="J146" i="54"/>
  <c r="K146" i="54"/>
  <c r="L134" i="54"/>
  <c r="J134" i="54"/>
  <c r="K134" i="54"/>
  <c r="L126" i="54"/>
  <c r="K126" i="54"/>
  <c r="J126" i="54"/>
  <c r="L114" i="54"/>
  <c r="J114" i="54"/>
  <c r="K114" i="54"/>
  <c r="L106" i="54"/>
  <c r="J106" i="54"/>
  <c r="K106" i="54"/>
  <c r="L98" i="54"/>
  <c r="J98" i="54"/>
  <c r="K98" i="54"/>
  <c r="L90" i="54"/>
  <c r="J90" i="54"/>
  <c r="K90" i="54"/>
  <c r="L77" i="54"/>
  <c r="K77" i="54"/>
  <c r="J77" i="54"/>
  <c r="L66" i="54"/>
  <c r="J66" i="54"/>
  <c r="K66" i="54"/>
  <c r="K56" i="54"/>
  <c r="L56" i="54"/>
  <c r="J56" i="54"/>
  <c r="K48" i="54"/>
  <c r="J48" i="54"/>
  <c r="L48" i="54"/>
  <c r="J33" i="54"/>
  <c r="L33" i="54"/>
  <c r="K33" i="54"/>
  <c r="K24" i="54"/>
  <c r="L24" i="54"/>
  <c r="J24" i="54"/>
  <c r="J15" i="54"/>
  <c r="K15" i="54"/>
  <c r="L15" i="54"/>
  <c r="L130" i="54"/>
  <c r="J130" i="54"/>
  <c r="K130" i="54"/>
  <c r="L102" i="54"/>
  <c r="J102" i="54"/>
  <c r="K102" i="54"/>
  <c r="L70" i="54"/>
  <c r="J70" i="54"/>
  <c r="K70" i="54"/>
  <c r="K52" i="54"/>
  <c r="J52" i="54"/>
  <c r="L52" i="54"/>
  <c r="J29" i="54"/>
  <c r="L29" i="54"/>
  <c r="K29" i="54"/>
  <c r="L10" i="54"/>
  <c r="J10" i="54"/>
  <c r="K10" i="54"/>
  <c r="L142" i="54"/>
  <c r="K142" i="54"/>
  <c r="J142" i="54"/>
  <c r="K132" i="54"/>
  <c r="L132" i="54"/>
  <c r="J132" i="54"/>
  <c r="K121" i="54"/>
  <c r="J121" i="54"/>
  <c r="L121" i="54"/>
  <c r="K112" i="54"/>
  <c r="J112" i="54"/>
  <c r="L112" i="54"/>
  <c r="K104" i="54"/>
  <c r="L104" i="54"/>
  <c r="J104" i="54"/>
  <c r="K96" i="54"/>
  <c r="J96" i="54"/>
  <c r="L96" i="54"/>
  <c r="K88" i="54"/>
  <c r="L88" i="54"/>
  <c r="J88" i="54"/>
  <c r="K72" i="54"/>
  <c r="L72" i="54"/>
  <c r="J72" i="54"/>
  <c r="K64" i="54"/>
  <c r="J64" i="54"/>
  <c r="L64" i="54"/>
  <c r="L54" i="54"/>
  <c r="J54" i="54"/>
  <c r="K54" i="54"/>
  <c r="L46" i="54"/>
  <c r="K46" i="54"/>
  <c r="J46" i="54"/>
  <c r="J31" i="54"/>
  <c r="K31" i="54"/>
  <c r="L31" i="54"/>
  <c r="L22" i="54"/>
  <c r="J22" i="54"/>
  <c r="K22" i="54"/>
  <c r="K12" i="54"/>
  <c r="L12" i="54"/>
  <c r="J12" i="54"/>
  <c r="R102" i="54" l="1"/>
  <c r="N102" i="54"/>
  <c r="Q102" i="54"/>
  <c r="T102" i="54"/>
  <c r="P102" i="54"/>
  <c r="O102" i="54"/>
  <c r="M102" i="54"/>
  <c r="U102" i="54"/>
  <c r="W102" i="54"/>
  <c r="S102" i="54"/>
  <c r="X102" i="54"/>
  <c r="V102" i="54"/>
  <c r="N70" i="54"/>
  <c r="T70" i="54"/>
  <c r="O70" i="54"/>
  <c r="P70" i="54"/>
  <c r="Q70" i="54"/>
  <c r="M70" i="54"/>
  <c r="R70" i="54"/>
  <c r="W70" i="54"/>
  <c r="X70" i="54"/>
  <c r="V70" i="54"/>
  <c r="S70" i="54"/>
  <c r="U70" i="54"/>
  <c r="R44" i="54"/>
  <c r="N44" i="54"/>
  <c r="Q44" i="54"/>
  <c r="M44" i="54"/>
  <c r="T44" i="54"/>
  <c r="P44" i="54"/>
  <c r="O44" i="54"/>
  <c r="S44" i="54"/>
  <c r="V44" i="54"/>
  <c r="X44" i="54"/>
  <c r="U44" i="54"/>
  <c r="W44" i="54"/>
  <c r="N20" i="54"/>
  <c r="Q20" i="54"/>
  <c r="M20" i="54"/>
  <c r="O20" i="54"/>
  <c r="R20" i="54"/>
  <c r="P20" i="54"/>
  <c r="T20" i="54"/>
  <c r="U20" i="54"/>
  <c r="X20" i="54"/>
  <c r="V20" i="54"/>
  <c r="W20" i="54"/>
  <c r="S20" i="54"/>
  <c r="P130" i="54"/>
  <c r="M130" i="54"/>
  <c r="N130" i="54"/>
  <c r="R130" i="54"/>
  <c r="Q130" i="54"/>
  <c r="T130" i="54"/>
  <c r="O130" i="54"/>
  <c r="W130" i="54"/>
  <c r="V130" i="54"/>
  <c r="U130" i="54"/>
  <c r="X130" i="54"/>
  <c r="S130" i="54"/>
  <c r="N108" i="54"/>
  <c r="O108" i="54"/>
  <c r="P108" i="54"/>
  <c r="R108" i="54"/>
  <c r="Q108" i="54"/>
  <c r="T108" i="54"/>
  <c r="M108" i="54"/>
  <c r="W108" i="54"/>
  <c r="S108" i="54"/>
  <c r="U108" i="54"/>
  <c r="X108" i="54"/>
  <c r="V108" i="54"/>
  <c r="R100" i="54"/>
  <c r="Q100" i="54"/>
  <c r="O100" i="54"/>
  <c r="N100" i="54"/>
  <c r="T100" i="54"/>
  <c r="P100" i="54"/>
  <c r="M100" i="54"/>
  <c r="S100" i="54"/>
  <c r="X100" i="54"/>
  <c r="W100" i="54"/>
  <c r="U100" i="54"/>
  <c r="V100" i="54"/>
  <c r="O92" i="54"/>
  <c r="M92" i="54"/>
  <c r="R92" i="54"/>
  <c r="N92" i="54"/>
  <c r="T92" i="54"/>
  <c r="P92" i="54"/>
  <c r="Q92" i="54"/>
  <c r="W92" i="54"/>
  <c r="U92" i="54"/>
  <c r="V92" i="54"/>
  <c r="X92" i="54"/>
  <c r="S92" i="54"/>
  <c r="N83" i="54"/>
  <c r="M83" i="54"/>
  <c r="R83" i="54"/>
  <c r="P83" i="54"/>
  <c r="T83" i="54"/>
  <c r="Q83" i="54"/>
  <c r="O83" i="54"/>
  <c r="W83" i="54"/>
  <c r="U83" i="54"/>
  <c r="S83" i="54"/>
  <c r="X83" i="54"/>
  <c r="V83" i="54"/>
  <c r="Q68" i="54"/>
  <c r="N68" i="54"/>
  <c r="T68" i="54"/>
  <c r="O68" i="54"/>
  <c r="M68" i="54"/>
  <c r="R68" i="54"/>
  <c r="P68" i="54"/>
  <c r="X68" i="54"/>
  <c r="W68" i="54"/>
  <c r="V68" i="54"/>
  <c r="S68" i="54"/>
  <c r="U68" i="54"/>
  <c r="O60" i="54"/>
  <c r="N60" i="54"/>
  <c r="T60" i="54"/>
  <c r="P60" i="54"/>
  <c r="R60" i="54"/>
  <c r="Q60" i="54"/>
  <c r="M60" i="54"/>
  <c r="W60" i="54"/>
  <c r="S60" i="54"/>
  <c r="U60" i="54"/>
  <c r="X60" i="54"/>
  <c r="V60" i="54"/>
  <c r="P50" i="54"/>
  <c r="N50" i="54"/>
  <c r="R50" i="54"/>
  <c r="M50" i="54"/>
  <c r="T50" i="54"/>
  <c r="O50" i="54"/>
  <c r="Q50" i="54"/>
  <c r="W50" i="54"/>
  <c r="V50" i="54"/>
  <c r="U50" i="54"/>
  <c r="X50" i="54"/>
  <c r="S50" i="54"/>
  <c r="R42" i="54"/>
  <c r="O42" i="54"/>
  <c r="P42" i="54"/>
  <c r="Q42" i="54"/>
  <c r="M42" i="54"/>
  <c r="N42" i="54"/>
  <c r="T42" i="54"/>
  <c r="W42" i="54"/>
  <c r="S42" i="54"/>
  <c r="X42" i="54"/>
  <c r="V42" i="54"/>
  <c r="U42" i="54"/>
  <c r="Q26" i="54"/>
  <c r="T26" i="54"/>
  <c r="P26" i="54"/>
  <c r="R26" i="54"/>
  <c r="N26" i="54"/>
  <c r="M26" i="54"/>
  <c r="O26" i="54"/>
  <c r="W26" i="54"/>
  <c r="S26" i="54"/>
  <c r="U26" i="54"/>
  <c r="X26" i="54"/>
  <c r="V26" i="54"/>
  <c r="Q17" i="54"/>
  <c r="T17" i="54"/>
  <c r="P17" i="54"/>
  <c r="M17" i="54"/>
  <c r="O17" i="54"/>
  <c r="R17" i="54"/>
  <c r="N17" i="54"/>
  <c r="W17" i="54"/>
  <c r="U17" i="54"/>
  <c r="V17" i="54"/>
  <c r="S17" i="54"/>
  <c r="X17" i="54"/>
  <c r="O148" i="54"/>
  <c r="T148" i="54"/>
  <c r="P148" i="54"/>
  <c r="N148" i="54"/>
  <c r="Q148" i="54"/>
  <c r="M148" i="54"/>
  <c r="R148" i="54"/>
  <c r="S148" i="54"/>
  <c r="W148" i="54"/>
  <c r="U148" i="54"/>
  <c r="X148" i="54"/>
  <c r="V148" i="54"/>
  <c r="N136" i="54"/>
  <c r="R136" i="54"/>
  <c r="Q136" i="54"/>
  <c r="O136" i="54"/>
  <c r="T136" i="54"/>
  <c r="P136" i="54"/>
  <c r="M136" i="54"/>
  <c r="W136" i="54"/>
  <c r="X136" i="54"/>
  <c r="V136" i="54"/>
  <c r="U136" i="54"/>
  <c r="S136" i="54"/>
  <c r="R128" i="54"/>
  <c r="Q128" i="54"/>
  <c r="N128" i="54"/>
  <c r="O128" i="54"/>
  <c r="T128" i="54"/>
  <c r="P128" i="54"/>
  <c r="M128" i="54"/>
  <c r="S128" i="54"/>
  <c r="X128" i="54"/>
  <c r="W128" i="54"/>
  <c r="U128" i="54"/>
  <c r="V128" i="54"/>
  <c r="N116" i="54"/>
  <c r="R116" i="54"/>
  <c r="Q116" i="54"/>
  <c r="P116" i="54"/>
  <c r="T116" i="54"/>
  <c r="O116" i="54"/>
  <c r="M116" i="54"/>
  <c r="S116" i="54"/>
  <c r="W116" i="54"/>
  <c r="X116" i="54"/>
  <c r="U116" i="54"/>
  <c r="V116" i="54"/>
  <c r="O94" i="54"/>
  <c r="M94" i="54"/>
  <c r="R94" i="54"/>
  <c r="N94" i="54"/>
  <c r="T94" i="54"/>
  <c r="P94" i="54"/>
  <c r="Q94" i="54"/>
  <c r="W94" i="54"/>
  <c r="S94" i="54"/>
  <c r="U94" i="54"/>
  <c r="X94" i="54"/>
  <c r="V94" i="54"/>
  <c r="N62" i="54"/>
  <c r="Q62" i="54"/>
  <c r="M62" i="54"/>
  <c r="R62" i="54"/>
  <c r="O62" i="54"/>
  <c r="T62" i="54"/>
  <c r="P62" i="54"/>
  <c r="S62" i="54"/>
  <c r="U62" i="54"/>
  <c r="V62" i="54"/>
  <c r="X62" i="54"/>
  <c r="W62" i="54"/>
  <c r="N140" i="54"/>
  <c r="Q140" i="54"/>
  <c r="O140" i="54"/>
  <c r="M140" i="54"/>
  <c r="R140" i="54"/>
  <c r="T140" i="54"/>
  <c r="P140" i="54"/>
  <c r="S140" i="54"/>
  <c r="X140" i="54"/>
  <c r="V140" i="54"/>
  <c r="W140" i="54"/>
  <c r="U140" i="54"/>
  <c r="R6" i="54"/>
  <c r="M6" i="54"/>
  <c r="T6" i="54"/>
  <c r="O6" i="54"/>
  <c r="P6" i="54"/>
  <c r="Q6" i="54"/>
  <c r="N6" i="54"/>
  <c r="X6" i="54"/>
  <c r="V6" i="54"/>
  <c r="S6" i="54"/>
  <c r="U6" i="54"/>
  <c r="W6" i="54"/>
  <c r="N106" i="54"/>
  <c r="P106" i="54"/>
  <c r="T106" i="54"/>
  <c r="O106" i="54"/>
  <c r="M106" i="54"/>
  <c r="Q106" i="54"/>
  <c r="R106" i="54"/>
  <c r="U106" i="54"/>
  <c r="V106" i="54"/>
  <c r="X106" i="54"/>
  <c r="W106" i="54"/>
  <c r="S106" i="54"/>
  <c r="Q98" i="54"/>
  <c r="R98" i="54"/>
  <c r="O98" i="54"/>
  <c r="P98" i="54"/>
  <c r="M98" i="54"/>
  <c r="N98" i="54"/>
  <c r="T98" i="54"/>
  <c r="W98" i="54"/>
  <c r="S98" i="54"/>
  <c r="X98" i="54"/>
  <c r="V98" i="54"/>
  <c r="U98" i="54"/>
  <c r="Q90" i="54"/>
  <c r="N90" i="54"/>
  <c r="O90" i="54"/>
  <c r="P90" i="54"/>
  <c r="R90" i="54"/>
  <c r="T90" i="54"/>
  <c r="M90" i="54"/>
  <c r="S90" i="54"/>
  <c r="U90" i="54"/>
  <c r="W90" i="54"/>
  <c r="X90" i="54"/>
  <c r="V90" i="54"/>
  <c r="O77" i="54"/>
  <c r="N77" i="54"/>
  <c r="M77" i="54"/>
  <c r="R77" i="54"/>
  <c r="Q77" i="54"/>
  <c r="T77" i="54"/>
  <c r="P77" i="54"/>
  <c r="U77" i="54"/>
  <c r="W77" i="54"/>
  <c r="S77" i="54"/>
  <c r="X77" i="54"/>
  <c r="V77" i="54"/>
  <c r="R66" i="54"/>
  <c r="T66" i="54"/>
  <c r="P66" i="54"/>
  <c r="Q66" i="54"/>
  <c r="M66" i="54"/>
  <c r="N66" i="54"/>
  <c r="O66" i="54"/>
  <c r="W66" i="54"/>
  <c r="S66" i="54"/>
  <c r="U66" i="54"/>
  <c r="V66" i="54"/>
  <c r="X66" i="54"/>
  <c r="O56" i="54"/>
  <c r="M56" i="54"/>
  <c r="N56" i="54"/>
  <c r="Q56" i="54"/>
  <c r="R56" i="54"/>
  <c r="P56" i="54"/>
  <c r="T56" i="54"/>
  <c r="S56" i="54"/>
  <c r="U56" i="54"/>
  <c r="X56" i="54"/>
  <c r="W56" i="54"/>
  <c r="V56" i="54"/>
  <c r="N48" i="54"/>
  <c r="Q48" i="54"/>
  <c r="P48" i="54"/>
  <c r="R48" i="54"/>
  <c r="O48" i="54"/>
  <c r="M48" i="54"/>
  <c r="T48" i="54"/>
  <c r="S48" i="54"/>
  <c r="V48" i="54"/>
  <c r="X48" i="54"/>
  <c r="U48" i="54"/>
  <c r="W48" i="54"/>
  <c r="Q33" i="54"/>
  <c r="N33" i="54"/>
  <c r="O33" i="54"/>
  <c r="M33" i="54"/>
  <c r="R33" i="54"/>
  <c r="T33" i="54"/>
  <c r="P33" i="54"/>
  <c r="S33" i="54"/>
  <c r="X33" i="54"/>
  <c r="W33" i="54"/>
  <c r="U33" i="54"/>
  <c r="V33" i="54"/>
  <c r="T24" i="54"/>
  <c r="O24" i="54"/>
  <c r="P24" i="54"/>
  <c r="M24" i="54"/>
  <c r="R24" i="54"/>
  <c r="N24" i="54"/>
  <c r="Q24" i="54"/>
  <c r="W24" i="54"/>
  <c r="S24" i="54"/>
  <c r="U24" i="54"/>
  <c r="X24" i="54"/>
  <c r="V24" i="54"/>
  <c r="N15" i="54"/>
  <c r="R15" i="54"/>
  <c r="M15" i="54"/>
  <c r="T15" i="54"/>
  <c r="Q15" i="54"/>
  <c r="O15" i="54"/>
  <c r="P15" i="54"/>
  <c r="U15" i="54"/>
  <c r="S15" i="54"/>
  <c r="X15" i="54"/>
  <c r="V15" i="54"/>
  <c r="W15" i="54"/>
  <c r="O146" i="54"/>
  <c r="N146" i="54"/>
  <c r="P146" i="54"/>
  <c r="Q146" i="54"/>
  <c r="T146" i="54"/>
  <c r="R146" i="54"/>
  <c r="M146" i="54"/>
  <c r="X146" i="54"/>
  <c r="V146" i="54"/>
  <c r="U146" i="54"/>
  <c r="W146" i="54"/>
  <c r="S146" i="54"/>
  <c r="R134" i="54"/>
  <c r="N134" i="54"/>
  <c r="T134" i="54"/>
  <c r="O134" i="54"/>
  <c r="P134" i="54"/>
  <c r="M134" i="54"/>
  <c r="Q134" i="54"/>
  <c r="W134" i="54"/>
  <c r="S134" i="54"/>
  <c r="V134" i="54"/>
  <c r="X134" i="54"/>
  <c r="U134" i="54"/>
  <c r="N126" i="54"/>
  <c r="Q126" i="54"/>
  <c r="O126" i="54"/>
  <c r="P126" i="54"/>
  <c r="M126" i="54"/>
  <c r="T126" i="54"/>
  <c r="R126" i="54"/>
  <c r="W126" i="54"/>
  <c r="U126" i="54"/>
  <c r="V126" i="54"/>
  <c r="S126" i="54"/>
  <c r="X126" i="54"/>
  <c r="R114" i="54"/>
  <c r="T114" i="54"/>
  <c r="N114" i="54"/>
  <c r="O114" i="54"/>
  <c r="M114" i="54"/>
  <c r="Q114" i="54"/>
  <c r="P114" i="54"/>
  <c r="W114" i="54"/>
  <c r="X114" i="54"/>
  <c r="S114" i="54"/>
  <c r="V114" i="54"/>
  <c r="U114" i="54"/>
  <c r="Q110" i="54"/>
  <c r="T110" i="54"/>
  <c r="O110" i="54"/>
  <c r="M110" i="54"/>
  <c r="R110" i="54"/>
  <c r="N110" i="54"/>
  <c r="P110" i="54"/>
  <c r="S110" i="54"/>
  <c r="X110" i="54"/>
  <c r="V110" i="54"/>
  <c r="W110" i="54"/>
  <c r="U110" i="54"/>
  <c r="Q85" i="54"/>
  <c r="T85" i="54"/>
  <c r="P85" i="54"/>
  <c r="M85" i="54"/>
  <c r="R85" i="54"/>
  <c r="O85" i="54"/>
  <c r="N85" i="54"/>
  <c r="W85" i="54"/>
  <c r="S85" i="54"/>
  <c r="V85" i="54"/>
  <c r="X85" i="54"/>
  <c r="U85" i="54"/>
  <c r="N52" i="54"/>
  <c r="T52" i="54"/>
  <c r="Q52" i="54"/>
  <c r="O52" i="54"/>
  <c r="R52" i="54"/>
  <c r="M52" i="54"/>
  <c r="P52" i="54"/>
  <c r="W52" i="54"/>
  <c r="S52" i="54"/>
  <c r="U52" i="54"/>
  <c r="X52" i="54"/>
  <c r="V52" i="54"/>
  <c r="N29" i="54"/>
  <c r="R29" i="54"/>
  <c r="O29" i="54"/>
  <c r="T29" i="54"/>
  <c r="P29" i="54"/>
  <c r="M29" i="54"/>
  <c r="Q29" i="54"/>
  <c r="U29" i="54"/>
  <c r="W29" i="54"/>
  <c r="X29" i="54"/>
  <c r="S29" i="54"/>
  <c r="V29" i="54"/>
  <c r="Q10" i="54"/>
  <c r="R10" i="54"/>
  <c r="N10" i="54"/>
  <c r="O10" i="54"/>
  <c r="T10" i="54"/>
  <c r="P10" i="54"/>
  <c r="M10" i="54"/>
  <c r="W10" i="54"/>
  <c r="U10" i="54"/>
  <c r="S10" i="54"/>
  <c r="X10" i="54"/>
  <c r="V10" i="54"/>
  <c r="N119" i="54"/>
  <c r="R119" i="54"/>
  <c r="T119" i="54"/>
  <c r="O119" i="54"/>
  <c r="M119" i="54"/>
  <c r="Q119" i="54"/>
  <c r="P119" i="54"/>
  <c r="S119" i="54"/>
  <c r="V119" i="54"/>
  <c r="W119" i="54"/>
  <c r="U119" i="54"/>
  <c r="X119" i="54"/>
  <c r="Q112" i="54"/>
  <c r="M112" i="54"/>
  <c r="T112" i="54"/>
  <c r="O112" i="54"/>
  <c r="P112" i="54"/>
  <c r="R112" i="54"/>
  <c r="N112" i="54"/>
  <c r="S112" i="54"/>
  <c r="W112" i="54"/>
  <c r="X112" i="54"/>
  <c r="V112" i="54"/>
  <c r="U112" i="54"/>
  <c r="Q104" i="54"/>
  <c r="M104" i="54"/>
  <c r="O104" i="54"/>
  <c r="P104" i="54"/>
  <c r="R104" i="54"/>
  <c r="N104" i="54"/>
  <c r="T104" i="54"/>
  <c r="U104" i="54"/>
  <c r="X104" i="54"/>
  <c r="V104" i="54"/>
  <c r="W104" i="54"/>
  <c r="S104" i="54"/>
  <c r="R96" i="54"/>
  <c r="N96" i="54"/>
  <c r="O96" i="54"/>
  <c r="P96" i="54"/>
  <c r="Q96" i="54"/>
  <c r="T96" i="54"/>
  <c r="M96" i="54"/>
  <c r="S96" i="54"/>
  <c r="U96" i="54"/>
  <c r="X96" i="54"/>
  <c r="V96" i="54"/>
  <c r="W96" i="54"/>
  <c r="R88" i="54"/>
  <c r="O88" i="54"/>
  <c r="N88" i="54"/>
  <c r="Q88" i="54"/>
  <c r="P88" i="54"/>
  <c r="T88" i="54"/>
  <c r="M88" i="54"/>
  <c r="W88" i="54"/>
  <c r="S88" i="54"/>
  <c r="X88" i="54"/>
  <c r="U88" i="54"/>
  <c r="V88" i="54"/>
  <c r="N72" i="54"/>
  <c r="O72" i="54"/>
  <c r="P72" i="54"/>
  <c r="M72" i="54"/>
  <c r="Q72" i="54"/>
  <c r="T72" i="54"/>
  <c r="R72" i="54"/>
  <c r="W72" i="54"/>
  <c r="S72" i="54"/>
  <c r="U72" i="54"/>
  <c r="X72" i="54"/>
  <c r="V72" i="54"/>
  <c r="N64" i="54"/>
  <c r="O64" i="54"/>
  <c r="P64" i="54"/>
  <c r="R64" i="54"/>
  <c r="M64" i="54"/>
  <c r="Q64" i="54"/>
  <c r="T64" i="54"/>
  <c r="X64" i="54"/>
  <c r="W64" i="54"/>
  <c r="V64" i="54"/>
  <c r="U64" i="54"/>
  <c r="S64" i="54"/>
  <c r="T54" i="54"/>
  <c r="N54" i="54"/>
  <c r="R54" i="54"/>
  <c r="Q54" i="54"/>
  <c r="O54" i="54"/>
  <c r="M54" i="54"/>
  <c r="P54" i="54"/>
  <c r="W54" i="54"/>
  <c r="S54" i="54"/>
  <c r="X54" i="54"/>
  <c r="U54" i="54"/>
  <c r="V54" i="54"/>
  <c r="N46" i="54"/>
  <c r="T46" i="54"/>
  <c r="M46" i="54"/>
  <c r="R46" i="54"/>
  <c r="O46" i="54"/>
  <c r="P46" i="54"/>
  <c r="Q46" i="54"/>
  <c r="W46" i="54"/>
  <c r="S46" i="54"/>
  <c r="X46" i="54"/>
  <c r="V46" i="54"/>
  <c r="U46" i="54"/>
  <c r="T31" i="54"/>
  <c r="P31" i="54"/>
  <c r="Q31" i="54"/>
  <c r="M31" i="54"/>
  <c r="O31" i="54"/>
  <c r="N31" i="54"/>
  <c r="R31" i="54"/>
  <c r="X31" i="54"/>
  <c r="W31" i="54"/>
  <c r="U31" i="54"/>
  <c r="V31" i="54"/>
  <c r="S31" i="54"/>
  <c r="R22" i="54"/>
  <c r="N22" i="54"/>
  <c r="M22" i="54"/>
  <c r="Q22" i="54"/>
  <c r="T22" i="54"/>
  <c r="O22" i="54"/>
  <c r="P22" i="54"/>
  <c r="S22" i="54"/>
  <c r="W22" i="54"/>
  <c r="U22" i="54"/>
  <c r="V22" i="54"/>
  <c r="X22" i="54"/>
  <c r="Q12" i="54"/>
  <c r="T12" i="54"/>
  <c r="R12" i="54"/>
  <c r="N12" i="54"/>
  <c r="P12" i="54"/>
  <c r="M12" i="54"/>
  <c r="O12" i="54"/>
  <c r="U12" i="54"/>
  <c r="W12" i="54"/>
  <c r="S12" i="54"/>
  <c r="X12" i="54"/>
  <c r="V12" i="54"/>
  <c r="N142" i="54"/>
  <c r="M142" i="54"/>
  <c r="R142" i="54"/>
  <c r="Q142" i="54"/>
  <c r="O142" i="54"/>
  <c r="P142" i="54"/>
  <c r="T142" i="54"/>
  <c r="W142" i="54"/>
  <c r="S142" i="54"/>
  <c r="U142" i="54"/>
  <c r="X142" i="54"/>
  <c r="V142" i="54"/>
  <c r="Q132" i="54"/>
  <c r="T132" i="54"/>
  <c r="R132" i="54"/>
  <c r="M132" i="54"/>
  <c r="P132" i="54"/>
  <c r="O132" i="54"/>
  <c r="N132" i="54"/>
  <c r="W132" i="54"/>
  <c r="X132" i="54"/>
  <c r="V132" i="54"/>
  <c r="U132" i="54"/>
  <c r="S132" i="54"/>
  <c r="P121" i="54"/>
  <c r="R121" i="54"/>
  <c r="O121" i="54"/>
  <c r="M121" i="54"/>
  <c r="N121" i="54"/>
  <c r="Q121" i="54"/>
  <c r="T121" i="54"/>
  <c r="W121" i="54"/>
  <c r="U121" i="54"/>
  <c r="X121" i="54"/>
  <c r="S121" i="54"/>
  <c r="V121" i="54"/>
  <c r="N7" i="54" l="1"/>
  <c r="T7" i="54"/>
  <c r="O7" i="54"/>
  <c r="R7" i="54"/>
  <c r="P7" i="54"/>
  <c r="M7" i="54"/>
  <c r="Q7" i="54"/>
  <c r="X7" i="54"/>
  <c r="U7" i="54"/>
  <c r="V7" i="54"/>
  <c r="S7" i="54"/>
  <c r="W7" i="54"/>
  <c r="O13" i="54"/>
  <c r="M13" i="54"/>
  <c r="Q13" i="54"/>
  <c r="R13" i="54"/>
  <c r="N13" i="54"/>
  <c r="T13" i="54"/>
  <c r="P13" i="54"/>
  <c r="W13" i="54"/>
  <c r="S13" i="54"/>
  <c r="X13" i="54"/>
  <c r="U13" i="54"/>
  <c r="V13" i="54"/>
  <c r="R19" i="54"/>
  <c r="M19" i="54"/>
  <c r="Q19" i="54"/>
  <c r="N19" i="54"/>
  <c r="P19" i="54"/>
  <c r="T19" i="54"/>
  <c r="O19" i="54"/>
  <c r="W19" i="54"/>
  <c r="X19" i="54"/>
  <c r="S19" i="54"/>
  <c r="U19" i="54"/>
  <c r="V19" i="54"/>
  <c r="N27" i="54"/>
  <c r="Q27" i="54"/>
  <c r="T27" i="54"/>
  <c r="P27" i="54"/>
  <c r="R27" i="54"/>
  <c r="O27" i="54"/>
  <c r="M27" i="54"/>
  <c r="W27" i="54"/>
  <c r="U27" i="54"/>
  <c r="V27" i="54"/>
  <c r="S27" i="54"/>
  <c r="X27" i="54"/>
  <c r="N34" i="54"/>
  <c r="T34" i="54"/>
  <c r="Q34" i="54"/>
  <c r="M34" i="54"/>
  <c r="R34" i="54"/>
  <c r="O34" i="54"/>
  <c r="P34" i="54"/>
  <c r="U34" i="54"/>
  <c r="V34" i="54"/>
  <c r="X34" i="54"/>
  <c r="S34" i="54"/>
  <c r="W34" i="54"/>
  <c r="R35" i="54"/>
  <c r="P35" i="54"/>
  <c r="M35" i="54"/>
  <c r="Q35" i="54"/>
  <c r="T35" i="54"/>
  <c r="N35" i="54"/>
  <c r="O35" i="54"/>
  <c r="W35" i="54"/>
  <c r="S35" i="54"/>
  <c r="U35" i="54"/>
  <c r="X35" i="54"/>
  <c r="V35" i="54"/>
  <c r="N43" i="54"/>
  <c r="Q43" i="54"/>
  <c r="T43" i="54"/>
  <c r="O43" i="54"/>
  <c r="R43" i="54"/>
  <c r="P43" i="54"/>
  <c r="M43" i="54"/>
  <c r="W43" i="54"/>
  <c r="U43" i="54"/>
  <c r="V43" i="54"/>
  <c r="S43" i="54"/>
  <c r="X43" i="54"/>
  <c r="Q51" i="54"/>
  <c r="T51" i="54"/>
  <c r="O51" i="54"/>
  <c r="M51" i="54"/>
  <c r="R51" i="54"/>
  <c r="N51" i="54"/>
  <c r="P51" i="54"/>
  <c r="W51" i="54"/>
  <c r="S51" i="54"/>
  <c r="V51" i="54"/>
  <c r="U51" i="54"/>
  <c r="X51" i="54"/>
  <c r="R59" i="54"/>
  <c r="N59" i="54"/>
  <c r="T59" i="54"/>
  <c r="O59" i="54"/>
  <c r="M59" i="54"/>
  <c r="Q59" i="54"/>
  <c r="P59" i="54"/>
  <c r="V59" i="54"/>
  <c r="S59" i="54"/>
  <c r="W59" i="54"/>
  <c r="X59" i="54"/>
  <c r="U59" i="54"/>
  <c r="R65" i="54"/>
  <c r="O65" i="54"/>
  <c r="N65" i="54"/>
  <c r="Q65" i="54"/>
  <c r="T65" i="54"/>
  <c r="P65" i="54"/>
  <c r="M65" i="54"/>
  <c r="U65" i="54"/>
  <c r="X65" i="54"/>
  <c r="V65" i="54"/>
  <c r="W65" i="54"/>
  <c r="S65" i="54"/>
  <c r="N73" i="54"/>
  <c r="O73" i="54"/>
  <c r="M73" i="54"/>
  <c r="R73" i="54"/>
  <c r="Q73" i="54"/>
  <c r="T73" i="54"/>
  <c r="P73" i="54"/>
  <c r="S73" i="54"/>
  <c r="W73" i="54"/>
  <c r="X73" i="54"/>
  <c r="V73" i="54"/>
  <c r="U73" i="54"/>
  <c r="R78" i="54"/>
  <c r="O78" i="54"/>
  <c r="M78" i="54"/>
  <c r="Q78" i="54"/>
  <c r="T78" i="54"/>
  <c r="P78" i="54"/>
  <c r="N78" i="54"/>
  <c r="W78" i="54"/>
  <c r="V78" i="54"/>
  <c r="S78" i="54"/>
  <c r="U78" i="54"/>
  <c r="X78" i="54"/>
  <c r="T86" i="54"/>
  <c r="R86" i="54"/>
  <c r="M86" i="54"/>
  <c r="P86" i="54"/>
  <c r="N86" i="54"/>
  <c r="Q86" i="54"/>
  <c r="O86" i="54"/>
  <c r="V86" i="54"/>
  <c r="S86" i="54"/>
  <c r="U86" i="54"/>
  <c r="X86" i="54"/>
  <c r="W86" i="54"/>
  <c r="T93" i="54"/>
  <c r="P93" i="54"/>
  <c r="N93" i="54"/>
  <c r="R93" i="54"/>
  <c r="O93" i="54"/>
  <c r="M93" i="54"/>
  <c r="Q93" i="54"/>
  <c r="S93" i="54"/>
  <c r="U93" i="54"/>
  <c r="X93" i="54"/>
  <c r="W93" i="54"/>
  <c r="V93" i="54"/>
  <c r="R101" i="54"/>
  <c r="N101" i="54"/>
  <c r="O101" i="54"/>
  <c r="P101" i="54"/>
  <c r="Q101" i="54"/>
  <c r="M101" i="54"/>
  <c r="T101" i="54"/>
  <c r="V101" i="54"/>
  <c r="S101" i="54"/>
  <c r="X101" i="54"/>
  <c r="W101" i="54"/>
  <c r="U101" i="54"/>
  <c r="N109" i="54"/>
  <c r="T109" i="54"/>
  <c r="O109" i="54"/>
  <c r="P109" i="54"/>
  <c r="R109" i="54"/>
  <c r="Q109" i="54"/>
  <c r="M109" i="54"/>
  <c r="S109" i="54"/>
  <c r="U109" i="54"/>
  <c r="X109" i="54"/>
  <c r="W109" i="54"/>
  <c r="V109" i="54"/>
  <c r="Q117" i="54"/>
  <c r="O117" i="54"/>
  <c r="M117" i="54"/>
  <c r="R117" i="54"/>
  <c r="N117" i="54"/>
  <c r="P117" i="54"/>
  <c r="T117" i="54"/>
  <c r="W117" i="54"/>
  <c r="U117" i="54"/>
  <c r="V117" i="54"/>
  <c r="S117" i="54"/>
  <c r="X117" i="54"/>
  <c r="Q125" i="54"/>
  <c r="T125" i="54"/>
  <c r="M125" i="54"/>
  <c r="R125" i="54"/>
  <c r="P125" i="54"/>
  <c r="N125" i="54"/>
  <c r="O125" i="54"/>
  <c r="W125" i="54"/>
  <c r="X125" i="54"/>
  <c r="U125" i="54"/>
  <c r="S125" i="54"/>
  <c r="V125" i="54"/>
  <c r="T129" i="54"/>
  <c r="R129" i="54"/>
  <c r="N129" i="54"/>
  <c r="Q129" i="54"/>
  <c r="O129" i="54"/>
  <c r="P129" i="54"/>
  <c r="M129" i="54"/>
  <c r="U129" i="54"/>
  <c r="V129" i="54"/>
  <c r="X129" i="54"/>
  <c r="S129" i="54"/>
  <c r="W129" i="54"/>
  <c r="M137" i="54"/>
  <c r="N137" i="54"/>
  <c r="T137" i="54"/>
  <c r="Q137" i="54"/>
  <c r="O137" i="54"/>
  <c r="R137" i="54"/>
  <c r="P137" i="54"/>
  <c r="S137" i="54"/>
  <c r="W137" i="54"/>
  <c r="V137" i="54"/>
  <c r="U137" i="54"/>
  <c r="X137" i="54"/>
  <c r="Q143" i="54"/>
  <c r="T143" i="54"/>
  <c r="O143" i="54"/>
  <c r="R143" i="54"/>
  <c r="N143" i="54"/>
  <c r="M143" i="54"/>
  <c r="P143" i="54"/>
  <c r="W143" i="54"/>
  <c r="S143" i="54"/>
  <c r="V143" i="54"/>
  <c r="U143" i="54"/>
  <c r="X143" i="54"/>
  <c r="N149" i="54"/>
  <c r="T149" i="54"/>
  <c r="M149" i="54"/>
  <c r="R149" i="54"/>
  <c r="Q149" i="54"/>
  <c r="P149" i="54"/>
  <c r="O149" i="54"/>
  <c r="U149" i="54"/>
  <c r="X149" i="54"/>
  <c r="W149" i="54"/>
  <c r="S149" i="54"/>
  <c r="V149" i="54"/>
  <c r="J11" i="54"/>
  <c r="L11" i="54"/>
  <c r="K11" i="54"/>
  <c r="L18" i="54"/>
  <c r="K18" i="54"/>
  <c r="J18" i="54"/>
  <c r="J25" i="54"/>
  <c r="K25" i="54"/>
  <c r="L25" i="54"/>
  <c r="K32" i="54"/>
  <c r="J32" i="54"/>
  <c r="L32" i="54"/>
  <c r="K40" i="54"/>
  <c r="L40" i="54"/>
  <c r="J40" i="54"/>
  <c r="L38" i="54"/>
  <c r="J38" i="54"/>
  <c r="K38" i="54"/>
  <c r="J45" i="54"/>
  <c r="L45" i="54"/>
  <c r="K45" i="54"/>
  <c r="J53" i="54"/>
  <c r="K53" i="54"/>
  <c r="L53" i="54"/>
  <c r="L58" i="54"/>
  <c r="J58" i="54"/>
  <c r="K58" i="54"/>
  <c r="K67" i="54"/>
  <c r="L67" i="54"/>
  <c r="J67" i="54"/>
  <c r="J75" i="54"/>
  <c r="L75" i="54"/>
  <c r="K75" i="54"/>
  <c r="L82" i="54"/>
  <c r="J82" i="54"/>
  <c r="K82" i="54"/>
  <c r="K84" i="54"/>
  <c r="L84" i="54"/>
  <c r="J84" i="54"/>
  <c r="J91" i="54"/>
  <c r="K91" i="54"/>
  <c r="L91" i="54"/>
  <c r="K99" i="54"/>
  <c r="L99" i="54"/>
  <c r="J99" i="54"/>
  <c r="L103" i="54"/>
  <c r="J103" i="54"/>
  <c r="K103" i="54"/>
  <c r="K111" i="54"/>
  <c r="J111" i="54"/>
  <c r="L111" i="54"/>
  <c r="L118" i="54"/>
  <c r="J118" i="54"/>
  <c r="K118" i="54"/>
  <c r="K124" i="54"/>
  <c r="L124" i="54"/>
  <c r="J124" i="54"/>
  <c r="L135" i="54"/>
  <c r="J135" i="54"/>
  <c r="K135" i="54"/>
  <c r="L141" i="54"/>
  <c r="J141" i="54"/>
  <c r="K141" i="54"/>
  <c r="K147" i="54"/>
  <c r="L147" i="54"/>
  <c r="J147" i="54"/>
  <c r="R8" i="54"/>
  <c r="N8" i="54"/>
  <c r="Q8" i="54"/>
  <c r="O8" i="54"/>
  <c r="T8" i="54"/>
  <c r="P8" i="54"/>
  <c r="M8" i="54"/>
  <c r="W8" i="54"/>
  <c r="S8" i="54"/>
  <c r="V8" i="54"/>
  <c r="X8" i="54"/>
  <c r="U8" i="54"/>
  <c r="Q11" i="54"/>
  <c r="N11" i="54"/>
  <c r="R11" i="54"/>
  <c r="M11" i="54"/>
  <c r="O11" i="54"/>
  <c r="T11" i="54"/>
  <c r="P11" i="54"/>
  <c r="V11" i="54"/>
  <c r="W11" i="54"/>
  <c r="U11" i="54"/>
  <c r="S11" i="54"/>
  <c r="X11" i="54"/>
  <c r="T14" i="54"/>
  <c r="M14" i="54"/>
  <c r="Q14" i="54"/>
  <c r="P14" i="54"/>
  <c r="R14" i="54"/>
  <c r="O14" i="54"/>
  <c r="N14" i="54"/>
  <c r="S14" i="54"/>
  <c r="U14" i="54"/>
  <c r="V14" i="54"/>
  <c r="X14" i="54"/>
  <c r="W14" i="54"/>
  <c r="P18" i="54"/>
  <c r="Q18" i="54"/>
  <c r="O18" i="54"/>
  <c r="R18" i="54"/>
  <c r="N18" i="54"/>
  <c r="T18" i="54"/>
  <c r="M18" i="54"/>
  <c r="W18" i="54"/>
  <c r="S18" i="54"/>
  <c r="V18" i="54"/>
  <c r="U18" i="54"/>
  <c r="X18" i="54"/>
  <c r="N21" i="54"/>
  <c r="Q21" i="54"/>
  <c r="T21" i="54"/>
  <c r="O21" i="54"/>
  <c r="P21" i="54"/>
  <c r="M21" i="54"/>
  <c r="R21" i="54"/>
  <c r="W21" i="54"/>
  <c r="S21" i="54"/>
  <c r="U21" i="54"/>
  <c r="X21" i="54"/>
  <c r="V21" i="54"/>
  <c r="R25" i="54"/>
  <c r="N25" i="54"/>
  <c r="Q25" i="54"/>
  <c r="T25" i="54"/>
  <c r="P25" i="54"/>
  <c r="O25" i="54"/>
  <c r="M25" i="54"/>
  <c r="S25" i="54"/>
  <c r="V25" i="54"/>
  <c r="X25" i="54"/>
  <c r="W25" i="54"/>
  <c r="U25" i="54"/>
  <c r="R28" i="54"/>
  <c r="N28" i="54"/>
  <c r="T28" i="54"/>
  <c r="M28" i="54"/>
  <c r="O28" i="54"/>
  <c r="P28" i="54"/>
  <c r="Q28" i="54"/>
  <c r="S28" i="54"/>
  <c r="W28" i="54"/>
  <c r="X28" i="54"/>
  <c r="U28" i="54"/>
  <c r="V28" i="54"/>
  <c r="N32" i="54"/>
  <c r="P32" i="54"/>
  <c r="R32" i="54"/>
  <c r="Q32" i="54"/>
  <c r="T32" i="54"/>
  <c r="M32" i="54"/>
  <c r="O32" i="54"/>
  <c r="W32" i="54"/>
  <c r="S32" i="54"/>
  <c r="U32" i="54"/>
  <c r="V32" i="54"/>
  <c r="X32" i="54"/>
  <c r="M40" i="54"/>
  <c r="T40" i="54"/>
  <c r="R40" i="54"/>
  <c r="N40" i="54"/>
  <c r="O40" i="54"/>
  <c r="P40" i="54"/>
  <c r="Q40" i="54"/>
  <c r="U40" i="54"/>
  <c r="W40" i="54"/>
  <c r="X40" i="54"/>
  <c r="V40" i="54"/>
  <c r="S40" i="54"/>
  <c r="R39" i="54"/>
  <c r="Q39" i="54"/>
  <c r="N39" i="54"/>
  <c r="O39" i="54"/>
  <c r="P39" i="54"/>
  <c r="M39" i="54"/>
  <c r="T39" i="54"/>
  <c r="W39" i="54"/>
  <c r="U39" i="54"/>
  <c r="X39" i="54"/>
  <c r="V39" i="54"/>
  <c r="S39" i="54"/>
  <c r="Q38" i="54"/>
  <c r="N38" i="54"/>
  <c r="T38" i="54"/>
  <c r="O38" i="54"/>
  <c r="R38" i="54"/>
  <c r="P38" i="54"/>
  <c r="M38" i="54"/>
  <c r="X38" i="54"/>
  <c r="W38" i="54"/>
  <c r="U38" i="54"/>
  <c r="S38" i="54"/>
  <c r="V38" i="54"/>
  <c r="O37" i="54"/>
  <c r="M37" i="54"/>
  <c r="Q37" i="54"/>
  <c r="R37" i="54"/>
  <c r="T37" i="54"/>
  <c r="P37" i="54"/>
  <c r="N37" i="54"/>
  <c r="S37" i="54"/>
  <c r="U37" i="54"/>
  <c r="W37" i="54"/>
  <c r="X37" i="54"/>
  <c r="V37" i="54"/>
  <c r="R45" i="54"/>
  <c r="P45" i="54"/>
  <c r="N45" i="54"/>
  <c r="Q45" i="54"/>
  <c r="T45" i="54"/>
  <c r="O45" i="54"/>
  <c r="M45" i="54"/>
  <c r="S45" i="54"/>
  <c r="X45" i="54"/>
  <c r="W45" i="54"/>
  <c r="U45" i="54"/>
  <c r="V45" i="54"/>
  <c r="M49" i="54"/>
  <c r="N49" i="54"/>
  <c r="R49" i="54"/>
  <c r="T49" i="54"/>
  <c r="O49" i="54"/>
  <c r="P49" i="54"/>
  <c r="Q49" i="54"/>
  <c r="W49" i="54"/>
  <c r="S49" i="54"/>
  <c r="X49" i="54"/>
  <c r="V49" i="54"/>
  <c r="U49" i="54"/>
  <c r="Q53" i="54"/>
  <c r="P53" i="54"/>
  <c r="N53" i="54"/>
  <c r="T53" i="54"/>
  <c r="O53" i="54"/>
  <c r="M53" i="54"/>
  <c r="R53" i="54"/>
  <c r="S53" i="54"/>
  <c r="U53" i="54"/>
  <c r="W53" i="54"/>
  <c r="X53" i="54"/>
  <c r="V53" i="54"/>
  <c r="T57" i="54"/>
  <c r="Q57" i="54"/>
  <c r="P57" i="54"/>
  <c r="R57" i="54"/>
  <c r="M57" i="54"/>
  <c r="N57" i="54"/>
  <c r="O57" i="54"/>
  <c r="S57" i="54"/>
  <c r="U57" i="54"/>
  <c r="X57" i="54"/>
  <c r="W57" i="54"/>
  <c r="V57" i="54"/>
  <c r="R58" i="54"/>
  <c r="Q58" i="54"/>
  <c r="O58" i="54"/>
  <c r="N58" i="54"/>
  <c r="P58" i="54"/>
  <c r="T58" i="54"/>
  <c r="M58" i="54"/>
  <c r="U58" i="54"/>
  <c r="W58" i="54"/>
  <c r="S58" i="54"/>
  <c r="X58" i="54"/>
  <c r="V58" i="54"/>
  <c r="R63" i="54"/>
  <c r="T63" i="54"/>
  <c r="Q63" i="54"/>
  <c r="P63" i="54"/>
  <c r="N63" i="54"/>
  <c r="O63" i="54"/>
  <c r="M63" i="54"/>
  <c r="W63" i="54"/>
  <c r="S63" i="54"/>
  <c r="U63" i="54"/>
  <c r="V63" i="54"/>
  <c r="X63" i="54"/>
  <c r="N67" i="54"/>
  <c r="M67" i="54"/>
  <c r="P67" i="54"/>
  <c r="R67" i="54"/>
  <c r="Q67" i="54"/>
  <c r="O67" i="54"/>
  <c r="T67" i="54"/>
  <c r="S67" i="54"/>
  <c r="W67" i="54"/>
  <c r="V67" i="54"/>
  <c r="U67" i="54"/>
  <c r="X67" i="54"/>
  <c r="P71" i="54"/>
  <c r="N71" i="54"/>
  <c r="T71" i="54"/>
  <c r="O71" i="54"/>
  <c r="R71" i="54"/>
  <c r="Q71" i="54"/>
  <c r="M71" i="54"/>
  <c r="U71" i="54"/>
  <c r="V71" i="54"/>
  <c r="S71" i="54"/>
  <c r="X71" i="54"/>
  <c r="W71" i="54"/>
  <c r="R75" i="54"/>
  <c r="O75" i="54"/>
  <c r="M75" i="54"/>
  <c r="Q75" i="54"/>
  <c r="T75" i="54"/>
  <c r="N75" i="54"/>
  <c r="P75" i="54"/>
  <c r="S75" i="54"/>
  <c r="U75" i="54"/>
  <c r="X75" i="54"/>
  <c r="W75" i="54"/>
  <c r="V75" i="54"/>
  <c r="Q74" i="54"/>
  <c r="R74" i="54"/>
  <c r="T74" i="54"/>
  <c r="O74" i="54"/>
  <c r="M74" i="54"/>
  <c r="N74" i="54"/>
  <c r="P74" i="54"/>
  <c r="S74" i="54"/>
  <c r="U74" i="54"/>
  <c r="V74" i="54"/>
  <c r="W74" i="54"/>
  <c r="X74" i="54"/>
  <c r="N82" i="54"/>
  <c r="R82" i="54"/>
  <c r="P82" i="54"/>
  <c r="Q82" i="54"/>
  <c r="T82" i="54"/>
  <c r="O82" i="54"/>
  <c r="M82" i="54"/>
  <c r="W82" i="54"/>
  <c r="S82" i="54"/>
  <c r="U82" i="54"/>
  <c r="X82" i="54"/>
  <c r="V82" i="54"/>
  <c r="M80" i="54"/>
  <c r="Q80" i="54"/>
  <c r="T80" i="54"/>
  <c r="N80" i="54"/>
  <c r="R80" i="54"/>
  <c r="O80" i="54"/>
  <c r="P80" i="54"/>
  <c r="S80" i="54"/>
  <c r="W80" i="54"/>
  <c r="X80" i="54"/>
  <c r="U80" i="54"/>
  <c r="V80" i="54"/>
  <c r="Q84" i="54"/>
  <c r="T84" i="54"/>
  <c r="N84" i="54"/>
  <c r="O84" i="54"/>
  <c r="M84" i="54"/>
  <c r="R84" i="54"/>
  <c r="P84" i="54"/>
  <c r="W84" i="54"/>
  <c r="S84" i="54"/>
  <c r="X84" i="54"/>
  <c r="V84" i="54"/>
  <c r="U84" i="54"/>
  <c r="P87" i="54"/>
  <c r="N87" i="54"/>
  <c r="Q87" i="54"/>
  <c r="R87" i="54"/>
  <c r="M87" i="54"/>
  <c r="T87" i="54"/>
  <c r="O87" i="54"/>
  <c r="S87" i="54"/>
  <c r="W87" i="54"/>
  <c r="V87" i="54"/>
  <c r="U87" i="54"/>
  <c r="X87" i="54"/>
  <c r="R91" i="54"/>
  <c r="Q91" i="54"/>
  <c r="N91" i="54"/>
  <c r="T91" i="54"/>
  <c r="O91" i="54"/>
  <c r="P91" i="54"/>
  <c r="M91" i="54"/>
  <c r="W91" i="54"/>
  <c r="X91" i="54"/>
  <c r="S91" i="54"/>
  <c r="U91" i="54"/>
  <c r="V91" i="54"/>
  <c r="T95" i="54"/>
  <c r="Q95" i="54"/>
  <c r="M95" i="54"/>
  <c r="R95" i="54"/>
  <c r="N95" i="54"/>
  <c r="O95" i="54"/>
  <c r="P95" i="54"/>
  <c r="W95" i="54"/>
  <c r="S95" i="54"/>
  <c r="V95" i="54"/>
  <c r="X95" i="54"/>
  <c r="U95" i="54"/>
  <c r="Q99" i="54"/>
  <c r="M99" i="54"/>
  <c r="R99" i="54"/>
  <c r="T99" i="54"/>
  <c r="N99" i="54"/>
  <c r="O99" i="54"/>
  <c r="P99" i="54"/>
  <c r="W99" i="54"/>
  <c r="S99" i="54"/>
  <c r="X99" i="54"/>
  <c r="V99" i="54"/>
  <c r="U99" i="54"/>
  <c r="N103" i="54"/>
  <c r="Q103" i="54"/>
  <c r="P103" i="54"/>
  <c r="T103" i="54"/>
  <c r="M103" i="54"/>
  <c r="R103" i="54"/>
  <c r="O103" i="54"/>
  <c r="V103" i="54"/>
  <c r="S103" i="54"/>
  <c r="X103" i="54"/>
  <c r="U103" i="54"/>
  <c r="W103" i="54"/>
  <c r="T107" i="54"/>
  <c r="P107" i="54"/>
  <c r="N107" i="54"/>
  <c r="Q107" i="54"/>
  <c r="M107" i="54"/>
  <c r="R107" i="54"/>
  <c r="O107" i="54"/>
  <c r="W107" i="54"/>
  <c r="U107" i="54"/>
  <c r="S107" i="54"/>
  <c r="V107" i="54"/>
  <c r="X107" i="54"/>
  <c r="R111" i="54"/>
  <c r="Q111" i="54"/>
  <c r="P111" i="54"/>
  <c r="N111" i="54"/>
  <c r="T111" i="54"/>
  <c r="O111" i="54"/>
  <c r="M111" i="54"/>
  <c r="W111" i="54"/>
  <c r="S111" i="54"/>
  <c r="U111" i="54"/>
  <c r="X111" i="54"/>
  <c r="V111" i="54"/>
  <c r="O115" i="54"/>
  <c r="M115" i="54"/>
  <c r="R115" i="54"/>
  <c r="Q115" i="54"/>
  <c r="P115" i="54"/>
  <c r="N115" i="54"/>
  <c r="T115" i="54"/>
  <c r="S115" i="54"/>
  <c r="U115" i="54"/>
  <c r="X115" i="54"/>
  <c r="V115" i="54"/>
  <c r="W115" i="54"/>
  <c r="R118" i="54"/>
  <c r="Q118" i="54"/>
  <c r="P118" i="54"/>
  <c r="O118" i="54"/>
  <c r="M118" i="54"/>
  <c r="N118" i="54"/>
  <c r="T118" i="54"/>
  <c r="W118" i="54"/>
  <c r="S118" i="54"/>
  <c r="X118" i="54"/>
  <c r="V118" i="54"/>
  <c r="U118" i="54"/>
  <c r="R122" i="54"/>
  <c r="N122" i="54"/>
  <c r="P122" i="54"/>
  <c r="Q122" i="54"/>
  <c r="T122" i="54"/>
  <c r="O122" i="54"/>
  <c r="M122" i="54"/>
  <c r="U122" i="54"/>
  <c r="W122" i="54"/>
  <c r="S122" i="54"/>
  <c r="X122" i="54"/>
  <c r="V122" i="54"/>
  <c r="T124" i="54"/>
  <c r="O124" i="54"/>
  <c r="M124" i="54"/>
  <c r="Q124" i="54"/>
  <c r="R124" i="54"/>
  <c r="N124" i="54"/>
  <c r="P124" i="54"/>
  <c r="W124" i="54"/>
  <c r="V124" i="54"/>
  <c r="U124" i="54"/>
  <c r="S124" i="54"/>
  <c r="X124" i="54"/>
  <c r="R127" i="54"/>
  <c r="N127" i="54"/>
  <c r="Q127" i="54"/>
  <c r="T127" i="54"/>
  <c r="O127" i="54"/>
  <c r="P127" i="54"/>
  <c r="M127" i="54"/>
  <c r="S127" i="54"/>
  <c r="X127" i="54"/>
  <c r="W127" i="54"/>
  <c r="U127" i="54"/>
  <c r="V127" i="54"/>
  <c r="O131" i="54"/>
  <c r="P131" i="54"/>
  <c r="M131" i="54"/>
  <c r="R131" i="54"/>
  <c r="N131" i="54"/>
  <c r="Q131" i="54"/>
  <c r="T131" i="54"/>
  <c r="W131" i="54"/>
  <c r="S131" i="54"/>
  <c r="U131" i="54"/>
  <c r="V131" i="54"/>
  <c r="X131" i="54"/>
  <c r="N135" i="54"/>
  <c r="P135" i="54"/>
  <c r="R135" i="54"/>
  <c r="T135" i="54"/>
  <c r="Q135" i="54"/>
  <c r="O135" i="54"/>
  <c r="M135" i="54"/>
  <c r="X135" i="54"/>
  <c r="V135" i="54"/>
  <c r="W135" i="54"/>
  <c r="U135" i="54"/>
  <c r="S135" i="54"/>
  <c r="R139" i="54"/>
  <c r="N139" i="54"/>
  <c r="M139" i="54"/>
  <c r="T139" i="54"/>
  <c r="Q139" i="54"/>
  <c r="P139" i="54"/>
  <c r="O139" i="54"/>
  <c r="W139" i="54"/>
  <c r="S139" i="54"/>
  <c r="X139" i="54"/>
  <c r="U139" i="54"/>
  <c r="V139" i="54"/>
  <c r="R141" i="54"/>
  <c r="O141" i="54"/>
  <c r="P141" i="54"/>
  <c r="N141" i="54"/>
  <c r="T141" i="54"/>
  <c r="M141" i="54"/>
  <c r="Q141" i="54"/>
  <c r="S141" i="54"/>
  <c r="X141" i="54"/>
  <c r="W141" i="54"/>
  <c r="U141" i="54"/>
  <c r="V141" i="54"/>
  <c r="Q144" i="54"/>
  <c r="T144" i="54"/>
  <c r="P144" i="54"/>
  <c r="M144" i="54"/>
  <c r="N144" i="54"/>
  <c r="O144" i="54"/>
  <c r="R144" i="54"/>
  <c r="U144" i="54"/>
  <c r="V144" i="54"/>
  <c r="S144" i="54"/>
  <c r="X144" i="54"/>
  <c r="W144" i="54"/>
  <c r="R147" i="54"/>
  <c r="N147" i="54"/>
  <c r="M147" i="54"/>
  <c r="O147" i="54"/>
  <c r="P147" i="54"/>
  <c r="Q147" i="54"/>
  <c r="T147" i="54"/>
  <c r="X147" i="54"/>
  <c r="S147" i="54"/>
  <c r="U147" i="54"/>
  <c r="W147" i="54"/>
  <c r="V147" i="54"/>
  <c r="R9" i="54"/>
  <c r="T9" i="54"/>
  <c r="O9" i="54"/>
  <c r="P9" i="54"/>
  <c r="N9" i="54"/>
  <c r="Q9" i="54"/>
  <c r="M9" i="54"/>
  <c r="W9" i="54"/>
  <c r="S9" i="54"/>
  <c r="U9" i="54"/>
  <c r="X9" i="54"/>
  <c r="V9" i="54"/>
  <c r="Q16" i="54"/>
  <c r="R16" i="54"/>
  <c r="N16" i="54"/>
  <c r="O16" i="54"/>
  <c r="P16" i="54"/>
  <c r="T16" i="54"/>
  <c r="M16" i="54"/>
  <c r="X16" i="54"/>
  <c r="W16" i="54"/>
  <c r="U16" i="54"/>
  <c r="S16" i="54"/>
  <c r="V16" i="54"/>
  <c r="N23" i="54"/>
  <c r="R23" i="54"/>
  <c r="Q23" i="54"/>
  <c r="M23" i="54"/>
  <c r="T23" i="54"/>
  <c r="O23" i="54"/>
  <c r="P23" i="54"/>
  <c r="W23" i="54"/>
  <c r="U23" i="54"/>
  <c r="S23" i="54"/>
  <c r="V23" i="54"/>
  <c r="X23" i="54"/>
  <c r="O30" i="54"/>
  <c r="M30" i="54"/>
  <c r="N30" i="54"/>
  <c r="Q30" i="54"/>
  <c r="T30" i="54"/>
  <c r="R30" i="54"/>
  <c r="P30" i="54"/>
  <c r="W30" i="54"/>
  <c r="V30" i="54"/>
  <c r="U30" i="54"/>
  <c r="S30" i="54"/>
  <c r="X30" i="54"/>
  <c r="Q36" i="54"/>
  <c r="R36" i="54"/>
  <c r="N36" i="54"/>
  <c r="O36" i="54"/>
  <c r="P36" i="54"/>
  <c r="T36" i="54"/>
  <c r="M36" i="54"/>
  <c r="U36" i="54"/>
  <c r="W36" i="54"/>
  <c r="V36" i="54"/>
  <c r="S36" i="54"/>
  <c r="X36" i="54"/>
  <c r="R41" i="54"/>
  <c r="N41" i="54"/>
  <c r="P41" i="54"/>
  <c r="Q41" i="54"/>
  <c r="M41" i="54"/>
  <c r="O41" i="54"/>
  <c r="T41" i="54"/>
  <c r="S41" i="54"/>
  <c r="X41" i="54"/>
  <c r="W41" i="54"/>
  <c r="U41" i="54"/>
  <c r="V41" i="54"/>
  <c r="Q47" i="54"/>
  <c r="R47" i="54"/>
  <c r="T47" i="54"/>
  <c r="N47" i="54"/>
  <c r="O47" i="54"/>
  <c r="P47" i="54"/>
  <c r="M47" i="54"/>
  <c r="W47" i="54"/>
  <c r="S47" i="54"/>
  <c r="X47" i="54"/>
  <c r="U47" i="54"/>
  <c r="V47" i="54"/>
  <c r="Q55" i="54"/>
  <c r="R55" i="54"/>
  <c r="P55" i="54"/>
  <c r="M55" i="54"/>
  <c r="T55" i="54"/>
  <c r="N55" i="54"/>
  <c r="O55" i="54"/>
  <c r="U55" i="54"/>
  <c r="V55" i="54"/>
  <c r="W55" i="54"/>
  <c r="X55" i="54"/>
  <c r="S55" i="54"/>
  <c r="P61" i="54"/>
  <c r="R61" i="54"/>
  <c r="Q61" i="54"/>
  <c r="O61" i="54"/>
  <c r="M61" i="54"/>
  <c r="N61" i="54"/>
  <c r="T61" i="54"/>
  <c r="U61" i="54"/>
  <c r="V61" i="54"/>
  <c r="W61" i="54"/>
  <c r="S61" i="54"/>
  <c r="X61" i="54"/>
  <c r="T69" i="54"/>
  <c r="P69" i="54"/>
  <c r="R69" i="54"/>
  <c r="N69" i="54"/>
  <c r="Q69" i="54"/>
  <c r="O69" i="54"/>
  <c r="M69" i="54"/>
  <c r="V69" i="54"/>
  <c r="U69" i="54"/>
  <c r="X69" i="54"/>
  <c r="W69" i="54"/>
  <c r="S69" i="54"/>
  <c r="P76" i="54"/>
  <c r="R76" i="54"/>
  <c r="N76" i="54"/>
  <c r="Q76" i="54"/>
  <c r="T76" i="54"/>
  <c r="O76" i="54"/>
  <c r="M76" i="54"/>
  <c r="U76" i="54"/>
  <c r="V76" i="54"/>
  <c r="W76" i="54"/>
  <c r="X76" i="54"/>
  <c r="S76" i="54"/>
  <c r="R81" i="54"/>
  <c r="T81" i="54"/>
  <c r="P81" i="54"/>
  <c r="M81" i="54"/>
  <c r="N81" i="54"/>
  <c r="O81" i="54"/>
  <c r="Q81" i="54"/>
  <c r="X81" i="54"/>
  <c r="U81" i="54"/>
  <c r="V81" i="54"/>
  <c r="W81" i="54"/>
  <c r="S81" i="54"/>
  <c r="T79" i="54"/>
  <c r="O79" i="54"/>
  <c r="R79" i="54"/>
  <c r="Q79" i="54"/>
  <c r="M79" i="54"/>
  <c r="N79" i="54"/>
  <c r="P79" i="54"/>
  <c r="S79" i="54"/>
  <c r="X79" i="54"/>
  <c r="W79" i="54"/>
  <c r="U79" i="54"/>
  <c r="V79" i="54"/>
  <c r="N89" i="54"/>
  <c r="Q89" i="54"/>
  <c r="R89" i="54"/>
  <c r="O89" i="54"/>
  <c r="T89" i="54"/>
  <c r="P89" i="54"/>
  <c r="M89" i="54"/>
  <c r="S89" i="54"/>
  <c r="U89" i="54"/>
  <c r="X89" i="54"/>
  <c r="V89" i="54"/>
  <c r="W89" i="54"/>
  <c r="R97" i="54"/>
  <c r="N97" i="54"/>
  <c r="T97" i="54"/>
  <c r="P97" i="54"/>
  <c r="Q97" i="54"/>
  <c r="O97" i="54"/>
  <c r="M97" i="54"/>
  <c r="W97" i="54"/>
  <c r="V97" i="54"/>
  <c r="X97" i="54"/>
  <c r="S97" i="54"/>
  <c r="U97" i="54"/>
  <c r="Q105" i="54"/>
  <c r="P105" i="54"/>
  <c r="M105" i="54"/>
  <c r="N105" i="54"/>
  <c r="T105" i="54"/>
  <c r="O105" i="54"/>
  <c r="R105" i="54"/>
  <c r="S105" i="54"/>
  <c r="X105" i="54"/>
  <c r="W105" i="54"/>
  <c r="U105" i="54"/>
  <c r="V105" i="54"/>
  <c r="R113" i="54"/>
  <c r="N113" i="54"/>
  <c r="T113" i="54"/>
  <c r="O113" i="54"/>
  <c r="M113" i="54"/>
  <c r="Q113" i="54"/>
  <c r="P113" i="54"/>
  <c r="S113" i="54"/>
  <c r="V113" i="54"/>
  <c r="W113" i="54"/>
  <c r="U113" i="54"/>
  <c r="X113" i="54"/>
  <c r="R120" i="54"/>
  <c r="N120" i="54"/>
  <c r="T120" i="54"/>
  <c r="P120" i="54"/>
  <c r="O120" i="54"/>
  <c r="M120" i="54"/>
  <c r="Q120" i="54"/>
  <c r="S120" i="54"/>
  <c r="U120" i="54"/>
  <c r="X120" i="54"/>
  <c r="V120" i="54"/>
  <c r="W120" i="54"/>
  <c r="T123" i="54"/>
  <c r="P123" i="54"/>
  <c r="N123" i="54"/>
  <c r="O123" i="54"/>
  <c r="R123" i="54"/>
  <c r="M123" i="54"/>
  <c r="Q123" i="54"/>
  <c r="U123" i="54"/>
  <c r="V123" i="54"/>
  <c r="W123" i="54"/>
  <c r="S123" i="54"/>
  <c r="X123" i="54"/>
  <c r="N133" i="54"/>
  <c r="O133" i="54"/>
  <c r="R133" i="54"/>
  <c r="T133" i="54"/>
  <c r="M133" i="54"/>
  <c r="Q133" i="54"/>
  <c r="P133" i="54"/>
  <c r="S133" i="54"/>
  <c r="U133" i="54"/>
  <c r="X133" i="54"/>
  <c r="W133" i="54"/>
  <c r="V133" i="54"/>
  <c r="R138" i="54"/>
  <c r="Q138" i="54"/>
  <c r="T138" i="54"/>
  <c r="O138" i="54"/>
  <c r="N138" i="54"/>
  <c r="M138" i="54"/>
  <c r="P138" i="54"/>
  <c r="X138" i="54"/>
  <c r="W138" i="54"/>
  <c r="V138" i="54"/>
  <c r="S138" i="54"/>
  <c r="U138" i="54"/>
  <c r="Q145" i="54"/>
  <c r="R145" i="54"/>
  <c r="P145" i="54"/>
  <c r="N145" i="54"/>
  <c r="O145" i="54"/>
  <c r="T145" i="54"/>
  <c r="M145" i="54"/>
  <c r="W145" i="54"/>
  <c r="S145" i="54"/>
  <c r="U145" i="54"/>
  <c r="V145" i="54"/>
  <c r="X145" i="54"/>
  <c r="K8" i="54"/>
  <c r="L8" i="54"/>
  <c r="J8" i="54"/>
  <c r="L14" i="54"/>
  <c r="K14" i="54"/>
  <c r="J14" i="54"/>
  <c r="J21" i="54"/>
  <c r="K21" i="54"/>
  <c r="L21" i="54"/>
  <c r="K28" i="54"/>
  <c r="L28" i="54"/>
  <c r="J28" i="54"/>
  <c r="L39" i="54"/>
  <c r="K39" i="54"/>
  <c r="J39" i="54"/>
  <c r="J37" i="54"/>
  <c r="K37" i="54"/>
  <c r="L37" i="54"/>
  <c r="J49" i="54"/>
  <c r="L49" i="54"/>
  <c r="K49" i="54"/>
  <c r="J57" i="54"/>
  <c r="K57" i="54"/>
  <c r="L57" i="54"/>
  <c r="K63" i="54"/>
  <c r="J63" i="54"/>
  <c r="L63" i="54"/>
  <c r="L71" i="54"/>
  <c r="J71" i="54"/>
  <c r="K71" i="54"/>
  <c r="L74" i="54"/>
  <c r="J74" i="54"/>
  <c r="K74" i="54"/>
  <c r="K80" i="54"/>
  <c r="J80" i="54"/>
  <c r="L80" i="54"/>
  <c r="L87" i="54"/>
  <c r="J87" i="54"/>
  <c r="K87" i="54"/>
  <c r="K95" i="54"/>
  <c r="J95" i="54"/>
  <c r="L95" i="54"/>
  <c r="J107" i="54"/>
  <c r="L107" i="54"/>
  <c r="K107" i="54"/>
  <c r="K115" i="54"/>
  <c r="L115" i="54"/>
  <c r="J115" i="54"/>
  <c r="L122" i="54"/>
  <c r="J122" i="54"/>
  <c r="K122" i="54"/>
  <c r="K127" i="54"/>
  <c r="J127" i="54"/>
  <c r="L127" i="54"/>
  <c r="K131" i="54"/>
  <c r="L131" i="54"/>
  <c r="J131" i="54"/>
  <c r="L139" i="54"/>
  <c r="K139" i="54"/>
  <c r="J139" i="54"/>
  <c r="K144" i="54"/>
  <c r="J144" i="54"/>
  <c r="L144" i="54"/>
  <c r="L7" i="54"/>
  <c r="K7" i="54"/>
  <c r="J7" i="54"/>
  <c r="J9" i="54"/>
  <c r="K9" i="54"/>
  <c r="L9" i="54"/>
  <c r="J13" i="54"/>
  <c r="L13" i="54"/>
  <c r="K13" i="54"/>
  <c r="K16" i="54"/>
  <c r="J16" i="54"/>
  <c r="L16" i="54"/>
  <c r="K19" i="54"/>
  <c r="L19" i="54"/>
  <c r="J19" i="54"/>
  <c r="L23" i="54"/>
  <c r="J23" i="54"/>
  <c r="K23" i="54"/>
  <c r="J27" i="54"/>
  <c r="K27" i="54"/>
  <c r="L27" i="54"/>
  <c r="L30" i="54"/>
  <c r="K30" i="54"/>
  <c r="J30" i="54"/>
  <c r="L34" i="54"/>
  <c r="J34" i="54"/>
  <c r="K34" i="54"/>
  <c r="K36" i="54"/>
  <c r="J36" i="54"/>
  <c r="L36" i="54"/>
  <c r="K35" i="54"/>
  <c r="L35" i="54"/>
  <c r="J35" i="54"/>
  <c r="J41" i="54"/>
  <c r="K41" i="54"/>
  <c r="L41" i="54"/>
  <c r="J43" i="54"/>
  <c r="L43" i="54"/>
  <c r="K43" i="54"/>
  <c r="J47" i="54"/>
  <c r="K47" i="54"/>
  <c r="L47" i="54"/>
  <c r="K51" i="54"/>
  <c r="L51" i="54"/>
  <c r="J51" i="54"/>
  <c r="L55" i="54"/>
  <c r="J55" i="54"/>
  <c r="K55" i="54"/>
  <c r="J59" i="54"/>
  <c r="K59" i="54"/>
  <c r="L59" i="54"/>
  <c r="L61" i="54"/>
  <c r="K61" i="54"/>
  <c r="J61" i="54"/>
  <c r="L65" i="54"/>
  <c r="J65" i="54"/>
  <c r="K65" i="54"/>
  <c r="K69" i="54"/>
  <c r="L69" i="54"/>
  <c r="J69" i="54"/>
  <c r="K73" i="54"/>
  <c r="L73" i="54"/>
  <c r="J73" i="54"/>
  <c r="K76" i="54"/>
  <c r="L76" i="54"/>
  <c r="J76" i="54"/>
  <c r="L78" i="54"/>
  <c r="K78" i="54"/>
  <c r="J78" i="54"/>
  <c r="L81" i="54"/>
  <c r="K81" i="54"/>
  <c r="J81" i="54"/>
  <c r="K79" i="54"/>
  <c r="J79" i="54"/>
  <c r="L79" i="54"/>
  <c r="L86" i="54"/>
  <c r="J86" i="54"/>
  <c r="K86" i="54"/>
  <c r="K89" i="54"/>
  <c r="J89" i="54"/>
  <c r="L89" i="54"/>
  <c r="L93" i="54"/>
  <c r="K93" i="54"/>
  <c r="J93" i="54"/>
  <c r="L97" i="54"/>
  <c r="J97" i="54"/>
  <c r="K97" i="54"/>
  <c r="K101" i="54"/>
  <c r="L101" i="54"/>
  <c r="J101" i="54"/>
  <c r="K105" i="54"/>
  <c r="L105" i="54"/>
  <c r="J105" i="54"/>
  <c r="L109" i="54"/>
  <c r="K109" i="54"/>
  <c r="J109" i="54"/>
  <c r="L113" i="54"/>
  <c r="K113" i="54"/>
  <c r="J113" i="54"/>
  <c r="K117" i="54"/>
  <c r="L117" i="54"/>
  <c r="J117" i="54"/>
  <c r="K120" i="54"/>
  <c r="L120" i="54"/>
  <c r="J120" i="54"/>
  <c r="L125" i="54"/>
  <c r="K125" i="54"/>
  <c r="J125" i="54"/>
  <c r="J123" i="54"/>
  <c r="K123" i="54"/>
  <c r="L123" i="54"/>
  <c r="L129" i="54"/>
  <c r="J129" i="54"/>
  <c r="K129" i="54"/>
  <c r="K133" i="54"/>
  <c r="L133" i="54"/>
  <c r="J133" i="54"/>
  <c r="K137" i="54"/>
  <c r="L137" i="54"/>
  <c r="J137" i="54"/>
  <c r="L138" i="54"/>
  <c r="J138" i="54"/>
  <c r="K138" i="54"/>
  <c r="K143" i="54"/>
  <c r="J143" i="54"/>
  <c r="L143" i="54"/>
  <c r="L145" i="54"/>
  <c r="K145" i="54"/>
  <c r="J145" i="54"/>
  <c r="L149" i="54"/>
  <c r="K149" i="54"/>
  <c r="J149" i="54"/>
  <c r="T46" i="48" l="1"/>
  <c r="S46" i="48"/>
  <c r="P46" i="48"/>
  <c r="O46" i="48"/>
  <c r="N46" i="48"/>
  <c r="M46" i="48"/>
  <c r="K46" i="48"/>
  <c r="J46" i="48"/>
  <c r="G46" i="48"/>
  <c r="F46" i="48"/>
  <c r="E46" i="48"/>
  <c r="D46" i="48"/>
  <c r="U45" i="48"/>
  <c r="R45" i="48"/>
  <c r="Q45" i="48"/>
  <c r="L45" i="48"/>
  <c r="I45" i="48"/>
  <c r="H45" i="48"/>
  <c r="U44" i="48"/>
  <c r="R44" i="48"/>
  <c r="Q44" i="48"/>
  <c r="L44" i="48"/>
  <c r="I44" i="48"/>
  <c r="H44" i="48"/>
  <c r="U43" i="48"/>
  <c r="R43" i="48"/>
  <c r="Q43" i="48"/>
  <c r="L43" i="48"/>
  <c r="I43" i="48"/>
  <c r="H43" i="48"/>
  <c r="U42" i="48"/>
  <c r="R42" i="48"/>
  <c r="Q42" i="48"/>
  <c r="L42" i="48"/>
  <c r="I42" i="48"/>
  <c r="H42" i="48"/>
  <c r="U41" i="48"/>
  <c r="R41" i="48"/>
  <c r="Q41" i="48"/>
  <c r="L41" i="48"/>
  <c r="I41" i="48"/>
  <c r="H41" i="48"/>
  <c r="U40" i="48"/>
  <c r="R40" i="48"/>
  <c r="Q40" i="48"/>
  <c r="L40" i="48"/>
  <c r="I40" i="48"/>
  <c r="H40" i="48"/>
  <c r="U39" i="48"/>
  <c r="R39" i="48"/>
  <c r="Q39" i="48"/>
  <c r="L39" i="48"/>
  <c r="I39" i="48"/>
  <c r="H39" i="48"/>
  <c r="U38" i="48"/>
  <c r="R38" i="48"/>
  <c r="Q38" i="48"/>
  <c r="L38" i="48"/>
  <c r="I38" i="48"/>
  <c r="H38" i="48"/>
  <c r="U37" i="48"/>
  <c r="R37" i="48"/>
  <c r="Q37" i="48"/>
  <c r="L37" i="48"/>
  <c r="I37" i="48"/>
  <c r="H37" i="48"/>
  <c r="U36" i="48"/>
  <c r="R36" i="48"/>
  <c r="Q36" i="48"/>
  <c r="L36" i="48"/>
  <c r="I36" i="48"/>
  <c r="H36" i="48"/>
  <c r="U35" i="48"/>
  <c r="R35" i="48"/>
  <c r="Q35" i="48"/>
  <c r="L35" i="48"/>
  <c r="I35" i="48"/>
  <c r="H35" i="48"/>
  <c r="U34" i="48"/>
  <c r="R34" i="48"/>
  <c r="Q34" i="48"/>
  <c r="L34" i="48"/>
  <c r="I34" i="48"/>
  <c r="H34" i="48"/>
  <c r="U33" i="48"/>
  <c r="R33" i="48"/>
  <c r="Q33" i="48"/>
  <c r="L33" i="48"/>
  <c r="I33" i="48"/>
  <c r="H33" i="48"/>
  <c r="U32" i="48"/>
  <c r="R32" i="48"/>
  <c r="Q32" i="48"/>
  <c r="L32" i="48"/>
  <c r="I32" i="48"/>
  <c r="H32" i="48"/>
  <c r="U31" i="48"/>
  <c r="R31" i="48"/>
  <c r="Q31" i="48"/>
  <c r="L31" i="48"/>
  <c r="I31" i="48"/>
  <c r="H31" i="48"/>
  <c r="U30" i="48"/>
  <c r="R30" i="48"/>
  <c r="Q30" i="48"/>
  <c r="L30" i="48"/>
  <c r="I30" i="48"/>
  <c r="H30" i="48"/>
  <c r="U29" i="48"/>
  <c r="R29" i="48"/>
  <c r="Q29" i="48"/>
  <c r="L29" i="48"/>
  <c r="I29" i="48"/>
  <c r="H29" i="48"/>
  <c r="U28" i="48"/>
  <c r="R28" i="48"/>
  <c r="Q28" i="48"/>
  <c r="L28" i="48"/>
  <c r="I28" i="48"/>
  <c r="H28" i="48"/>
  <c r="U27" i="48"/>
  <c r="R27" i="48"/>
  <c r="Q27" i="48"/>
  <c r="L27" i="48"/>
  <c r="I27" i="48"/>
  <c r="H27" i="48"/>
  <c r="U26" i="48"/>
  <c r="R26" i="48"/>
  <c r="Q26" i="48"/>
  <c r="L26" i="48"/>
  <c r="I26" i="48"/>
  <c r="H26" i="48"/>
  <c r="U25" i="48"/>
  <c r="R25" i="48"/>
  <c r="Q25" i="48"/>
  <c r="L25" i="48"/>
  <c r="I25" i="48"/>
  <c r="H25" i="48"/>
  <c r="U24" i="48"/>
  <c r="R24" i="48"/>
  <c r="Q24" i="48"/>
  <c r="L24" i="48"/>
  <c r="I24" i="48"/>
  <c r="H24" i="48"/>
  <c r="U23" i="48"/>
  <c r="R23" i="48"/>
  <c r="Q23" i="48"/>
  <c r="L23" i="48"/>
  <c r="I23" i="48"/>
  <c r="H23" i="48"/>
  <c r="U22" i="48"/>
  <c r="R22" i="48"/>
  <c r="Q22" i="48"/>
  <c r="L22" i="48"/>
  <c r="I22" i="48"/>
  <c r="H22" i="48"/>
  <c r="U21" i="48"/>
  <c r="R21" i="48"/>
  <c r="Q21" i="48"/>
  <c r="L21" i="48"/>
  <c r="I21" i="48"/>
  <c r="H21" i="48"/>
  <c r="U20" i="48"/>
  <c r="R20" i="48"/>
  <c r="Q20" i="48"/>
  <c r="L20" i="48"/>
  <c r="I20" i="48"/>
  <c r="H20" i="48"/>
  <c r="U19" i="48"/>
  <c r="R19" i="48"/>
  <c r="Q19" i="48"/>
  <c r="L19" i="48"/>
  <c r="I19" i="48"/>
  <c r="H19" i="48"/>
  <c r="U18" i="48"/>
  <c r="R18" i="48"/>
  <c r="Q18" i="48"/>
  <c r="L18" i="48"/>
  <c r="I18" i="48"/>
  <c r="H18" i="48"/>
  <c r="U17" i="48"/>
  <c r="R17" i="48"/>
  <c r="Q17" i="48"/>
  <c r="L17" i="48"/>
  <c r="I17" i="48"/>
  <c r="H17" i="48"/>
  <c r="U16" i="48"/>
  <c r="R16" i="48"/>
  <c r="Q16" i="48"/>
  <c r="L16" i="48"/>
  <c r="I16" i="48"/>
  <c r="H16" i="48"/>
  <c r="U15" i="48"/>
  <c r="R15" i="48"/>
  <c r="Q15" i="48"/>
  <c r="L15" i="48"/>
  <c r="I15" i="48"/>
  <c r="H15" i="48"/>
  <c r="U14" i="48"/>
  <c r="R14" i="48"/>
  <c r="Q14" i="48"/>
  <c r="L14" i="48"/>
  <c r="I14" i="48"/>
  <c r="H14" i="48"/>
  <c r="U13" i="48"/>
  <c r="R13" i="48"/>
  <c r="Q13" i="48"/>
  <c r="L13" i="48"/>
  <c r="I13" i="48"/>
  <c r="H13" i="48"/>
  <c r="U12" i="48"/>
  <c r="R12" i="48"/>
  <c r="Q12" i="48"/>
  <c r="L12" i="48"/>
  <c r="I12" i="48"/>
  <c r="H12" i="48"/>
  <c r="U11" i="48"/>
  <c r="R11" i="48"/>
  <c r="Q11" i="48"/>
  <c r="L11" i="48"/>
  <c r="I11" i="48"/>
  <c r="H11" i="48"/>
  <c r="U10" i="48"/>
  <c r="R10" i="48"/>
  <c r="Q10" i="48"/>
  <c r="L10" i="48"/>
  <c r="I10" i="48"/>
  <c r="H10" i="48"/>
  <c r="U9" i="48"/>
  <c r="R9" i="48"/>
  <c r="Q9" i="48"/>
  <c r="L9" i="48"/>
  <c r="I9" i="48"/>
  <c r="H9" i="48"/>
  <c r="L46" i="48" l="1"/>
  <c r="Q46" i="48"/>
  <c r="H46" i="48"/>
  <c r="R46" i="48"/>
  <c r="I46" i="48"/>
  <c r="U46" i="48"/>
</calcChain>
</file>

<file path=xl/sharedStrings.xml><?xml version="1.0" encoding="utf-8"?>
<sst xmlns="http://schemas.openxmlformats.org/spreadsheetml/2006/main" count="546" uniqueCount="381">
  <si>
    <t>ГБУЗ РК "Сыктывкарская городская больница №1"</t>
  </si>
  <si>
    <t>ГАУЗ РК "Республиканский центр микрохирургии глаза"</t>
  </si>
  <si>
    <t>ГБУЗ РК "Воркутинская детская больница"</t>
  </si>
  <si>
    <t>ГБУЗ РК "Воргашорская больница"</t>
  </si>
  <si>
    <t>ГБУЗ РК "Воркутинская поликлиника"</t>
  </si>
  <si>
    <t>ГБУЗ РК "Коми республиканский перинатальный центр"</t>
  </si>
  <si>
    <t>ГБУЗ РК "Сыктывкарская городская больница"</t>
  </si>
  <si>
    <t>ГБУЗ РК "Троицко-Печорская ЦРБ"</t>
  </si>
  <si>
    <t>ГБУЗ РК "Удорская ЦРБ"</t>
  </si>
  <si>
    <t>ГБУЗ РК "Усть-Вымская ЦРБ"</t>
  </si>
  <si>
    <t>ГБУЗ РК "Усть-Куломская ЦРБ"</t>
  </si>
  <si>
    <t>ГБУЗ РК "Усть-Цилемская ЦРБ"</t>
  </si>
  <si>
    <t>ГБУЗ РК "Ухтинская городская поликлиника"</t>
  </si>
  <si>
    <t>ГБУЗ РК "Ухтинский межтерриториальный родильный дом"</t>
  </si>
  <si>
    <t>ГБУЗ РК "Эжвинская городская поликлиника"</t>
  </si>
  <si>
    <t>ГБУЗ РК "Эжвинская детская городская поликлиника"</t>
  </si>
  <si>
    <t>ГБУЗ РК "Ухтинская городская больница №1"</t>
  </si>
  <si>
    <t>ГБУЗ РК "Усинская ЦРБ"</t>
  </si>
  <si>
    <t>ГБУЗ РК "Ижемская ЦРБ"</t>
  </si>
  <si>
    <t>ГБУЗ РК "Княжпогостская ЦРБ"</t>
  </si>
  <si>
    <t>ГБУЗ РК "Сосногорская ЦРБ"</t>
  </si>
  <si>
    <t>ГУЗ РК "Койгородская ЦРБ"</t>
  </si>
  <si>
    <t>ГБУЗ РК "Корткеросская ЦРБ"</t>
  </si>
  <si>
    <t>АО "Монди Сыктывкарский ЛПК"</t>
  </si>
  <si>
    <t>НУЗ "Отделенческая больница на ст.Сосногорск ОАО "РЖД"</t>
  </si>
  <si>
    <t>НУЗ "Узловая поликлиника ст.Печора ОАО "РЖД"</t>
  </si>
  <si>
    <t>ГБУЗ РК "Прилузская ЦРБ"</t>
  </si>
  <si>
    <t>ГБУЗ РК "Сыктывдинская ЦРБ"</t>
  </si>
  <si>
    <t>ГБУЗ РК "Сысольская ЦРБ"</t>
  </si>
  <si>
    <t>НУЗ "Узловая больница на ст.Микунь ОАО "РЖД"</t>
  </si>
  <si>
    <t>Наименование МО</t>
  </si>
  <si>
    <t>ГБУЗ РК "Центральная поликлиника г.Сыктывкара"</t>
  </si>
  <si>
    <t>ГБУЗ РК "Вуктыльская ЦРБ"</t>
  </si>
  <si>
    <t>ГБУЗ РК "Городская больница Эжвинского района г.Сыктывкара"</t>
  </si>
  <si>
    <t>ГБУЗ РК "Печорская ЦРБ"</t>
  </si>
  <si>
    <t>ГБУЗ РК "Сыктывкарская городская поликлиника №2"</t>
  </si>
  <si>
    <t>ГБУЗ РК "Сыктывкарская городская поликлиника №3"</t>
  </si>
  <si>
    <t>ГБУЗ РК "Сыктывкарская детская поликлиника №1"</t>
  </si>
  <si>
    <t>ГБУЗ РК "Сыктывкарская детская поликлиника №2"</t>
  </si>
  <si>
    <t>ГБУЗ РК "Сыктывкарская детская поликлиника №3"</t>
  </si>
  <si>
    <t>ГБУЗ РК "Ухтинская детская больница"</t>
  </si>
  <si>
    <t>ООО "РГС-Мед"</t>
  </si>
  <si>
    <t>ГБУЗ РК "Интинская ЦГБ"</t>
  </si>
  <si>
    <t>Филиал ООО "РГС-Медицина" - "Росгосстрах-Сыктывкар-Медицина"</t>
  </si>
  <si>
    <t>Итого</t>
  </si>
  <si>
    <t>ВСЕГО</t>
  </si>
  <si>
    <t>ГБУЗ РК "Городская поликлиника №2" пгт.Ярега</t>
  </si>
  <si>
    <t>Код МО</t>
  </si>
  <si>
    <t>Сыктывкарский филиал АО "Страховая компания "СОГАЗ-Мед"</t>
  </si>
  <si>
    <t>ГУ "Республиканская детская клиническая больница"</t>
  </si>
  <si>
    <t>ГБУЗ РК "Коми республиканская клиническая больница"</t>
  </si>
  <si>
    <t>№ группы ВМП</t>
  </si>
  <si>
    <t>Наименование профиля ВМП</t>
  </si>
  <si>
    <t>Приложение № 13  к Тарифному соглашению в системе ОМС Республики Коми на 2018 год</t>
  </si>
  <si>
    <t>Годовые плановые объемы финансовых средств и объемов медицинской помощи по специалистам, включенным в расчет подушевого норматива финансирования медицинской помощи, оказываемой в амбулаторных условиях, в разрезе МО-фондодержателей, на 2018 год (период с 21.12.2017 г. по 20.12.2018 г.)</t>
  </si>
  <si>
    <t>Код подразделения МО</t>
  </si>
  <si>
    <t>Объёмы медицинской помощи на прикрепленное население, пос.</t>
  </si>
  <si>
    <t>Подушевое финансирование, руб.</t>
  </si>
  <si>
    <t>Предельные объёмы медицинской помощи, пос.</t>
  </si>
  <si>
    <t>Предельное подушевое финансирование, руб.</t>
  </si>
  <si>
    <t>посещения с профилактической и иными целями</t>
  </si>
  <si>
    <t>обращения в связи с заболеваниями</t>
  </si>
  <si>
    <t>Не актуальный!!!</t>
  </si>
  <si>
    <t>Базовые ставки стоимости единицы медицинской помощи (по условиям предоставления)*</t>
  </si>
  <si>
    <t>№ п/п</t>
  </si>
  <si>
    <t>Наименование</t>
  </si>
  <si>
    <t>Стоимость единицы медицинской помощи, руб.</t>
  </si>
  <si>
    <t>Базовая ставка стоимости 1 случая госпитализации в стационарных условиях</t>
  </si>
  <si>
    <t>Базовая ставка стоимости 1 случая госпитализации в условиях дневного стационара</t>
  </si>
  <si>
    <t>Базовый тариф на оплату 1 услуги диализа</t>
  </si>
  <si>
    <t>Базовая стоимость обращения в поликлинике</t>
  </si>
  <si>
    <t>Базовая стоимость посещения в поликлинике с профилактической и иной целью</t>
  </si>
  <si>
    <t>Базовая стоимость посещения в поликлинике в неотложной форме</t>
  </si>
  <si>
    <t xml:space="preserve">Базовая ставка стоимости 1 вызова скорой медицинской помощи </t>
  </si>
  <si>
    <t>Базовая ставка стоимости 1 УЕТ</t>
  </si>
  <si>
    <t>Коэффициент перевода обращения в УЕТ</t>
  </si>
  <si>
    <t>Коэффициент перевода посещения в УЕТ</t>
  </si>
  <si>
    <t>с 01.01.2019</t>
  </si>
  <si>
    <t>Акушерство и гинекология</t>
  </si>
  <si>
    <t>Неонатология</t>
  </si>
  <si>
    <t>Онкология</t>
  </si>
  <si>
    <t>Дерматовенерология</t>
  </si>
  <si>
    <t>Ревматология</t>
  </si>
  <si>
    <t>Сердечно-сосудистая хирургия</t>
  </si>
  <si>
    <t>Абдоминальная хирургия</t>
  </si>
  <si>
    <t>Детская хирургия в период новорожденности</t>
  </si>
  <si>
    <t>Нейрохирургия</t>
  </si>
  <si>
    <t>Травматология и ортопедия</t>
  </si>
  <si>
    <t>Урология</t>
  </si>
  <si>
    <t>Челюстно-лицевая хирургия</t>
  </si>
  <si>
    <t>Офтальмология</t>
  </si>
  <si>
    <t>Педиатрия</t>
  </si>
  <si>
    <t>Торакальная хирургия</t>
  </si>
  <si>
    <t>Гастроэнтерология</t>
  </si>
  <si>
    <t>Эндокринология</t>
  </si>
  <si>
    <t>Гематология</t>
  </si>
  <si>
    <t>Комбустиология</t>
  </si>
  <si>
    <t>Оториноларингология</t>
  </si>
  <si>
    <t>ГБУЗ РК "Воркутинская больница скорой медицинской помощи"</t>
  </si>
  <si>
    <t>Наименование вида ВМП</t>
  </si>
  <si>
    <t>Модель пациента</t>
  </si>
  <si>
    <t>Метод лечения</t>
  </si>
  <si>
    <t>Коды по МКБ-10</t>
  </si>
  <si>
    <t>Код ВМП V018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</si>
  <si>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лапароскопически-ассистированные операции</t>
  </si>
  <si>
    <t>K86.0 - K86.8</t>
  </si>
  <si>
    <t>01.00.1.001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</si>
  <si>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</si>
  <si>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D18.0, D13.4, D13.5, B67.0, K76.6, K76.8, Q26.5, I85.0</t>
  </si>
  <si>
    <t>01.00.1.002</t>
  </si>
  <si>
    <t>Реконструктивно-пластические, в том числе лапароскопически-ассистированные операции на тонкой, толстой кишке и промежности</t>
  </si>
  <si>
    <t>D12.6, K60.4, N82.2, N82.3, N82.4, K57.2, K59.3, Q43.1, Q43.2, Q43.3, Q52.2, K59.0, K59.3, Z93.2, Z93.3, K55.2, K51, K50.0, K50.1, K50.8, K57.2, K62.3, K62.8</t>
  </si>
  <si>
    <t>01.00.1.003</t>
  </si>
  <si>
    <t>Хирургическое лечение новообразований надпочечников и забрюшинного пространства</t>
  </si>
  <si>
    <t>E27.5, D35.0, D48.3, E26.0, E24</t>
  </si>
  <si>
    <t>01.00.2.004</t>
  </si>
  <si>
    <t>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 применением химиотерапевтических, генно-инженерных, биологических, онтогенетических, молекулярно-генетических и иммуногенетических методов коррекции</t>
  </si>
  <si>
    <t>O36.0, O36.1, O28.0</t>
  </si>
  <si>
    <t>02.00.3.001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</si>
  <si>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</si>
  <si>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N81, N88.4, N88.1, N99.3, N39.4</t>
  </si>
  <si>
    <t>02.00.3.004</t>
  </si>
  <si>
    <t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</t>
  </si>
  <si>
    <t>D26, D27, D28, D25</t>
  </si>
  <si>
    <t>02.00.4.006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</si>
  <si>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</si>
  <si>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K50, K51, K90.0</t>
  </si>
  <si>
    <t>03.00.5.001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</si>
  <si>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</si>
  <si>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K73.2, K74.3, K83.0, B18.0, B18.1, B18.2</t>
  </si>
  <si>
    <t>03.00.5.002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</si>
  <si>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</si>
  <si>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D69.1, D82.0, D69.5, D58, D59, D69.3, D69.0, M31.1, D68.8, E83.0, E83.1, E83.2, D59, D56, D57.0, D58, D70, D60</t>
  </si>
  <si>
    <t>04.00.6.001</t>
  </si>
  <si>
    <t>Интенсивная терапия, включающая методы экстракорпорального воздействия на кровь у больных с порфириями</t>
  </si>
  <si>
    <t>E80.0, E80.1, E80.2</t>
  </si>
  <si>
    <t>04.00.7.002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</si>
  <si>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</si>
  <si>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Q33.0, Q33.2, Q39.0, Q39.1, Q39.2</t>
  </si>
  <si>
    <t>27.00.8.003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</si>
  <si>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</si>
  <si>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>L40.0, L40.1, L40.3, L40.5, L20, L10.0, L10.1, L10.2, L10.4, L94.0</t>
  </si>
  <si>
    <t>05.00.9.001</t>
  </si>
  <si>
    <t>Лечение тяжелых, резистентных форм псориаза, включая псориатический артрит, с применением генно-инженерных биологических лекарственных препаратов</t>
  </si>
  <si>
    <t>L40.0, L40.5</t>
  </si>
  <si>
    <t>05.00.9.002</t>
  </si>
  <si>
    <t>Комплексное лечение больных с обширными ожогами от 30 до 49 процентов поверхности тела различной локализации или ожогами особых локализаций, в том числе термоингаляционными травмами</t>
  </si>
  <si>
    <t>T20, T21, T22, T23, T24, T25, Т27, T29, T30, T31.3, Т31.4, Т32.3, Т32.4, Т58, Т59, T75.4</t>
  </si>
  <si>
    <t>06.00.10.001</t>
  </si>
  <si>
    <t>Комплексное лечение больных с обширными ожогами более 50 процентов поверхности тела различной локализации, в том числе термоингаляционными травмами</t>
  </si>
  <si>
    <t>06.00.11.002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</si>
  <si>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</si>
  <si>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D43.0, C71.5, C79.3, D33.0, D43.0, C71.6, C71.7, C79.3, D33.1, D18.0, D43.1, C71.6, C79.3, D33.1, D18.0, D43.1, D18.0, Q28.3</t>
  </si>
  <si>
    <t>08.00.12.001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</si>
  <si>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</si>
  <si>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C70.0, C79.3, D32.0, D43.1, Q85</t>
  </si>
  <si>
    <t>08.00.12.002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</si>
  <si>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</si>
  <si>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C72.2, D33.3, Q85, C75.3, D35.2 - D35.4, D44.5, Q04.6</t>
  </si>
  <si>
    <t>08.00.12.003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</si>
  <si>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</si>
  <si>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C31, C41.0, C43.4, C44.4, C79.4, C79.5, C49.0, D16.4, D48.0, D76.0, D76.3, M85.4, M85.5, D10.6, D21.0, D10.9</t>
  </si>
  <si>
    <t>08.00.12.004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</si>
  <si>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</si>
  <si>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C41.2, C41.4, C70.1, C72.0, C72.1, C72.8, C79.4, C79.5, C90.0, C90.2, D48.0, D16.6, D16.8, D18.0, D32.1, D33.4, D33.7, D36.1, D43.4, Q06.8, M85.5</t>
  </si>
  <si>
    <t>08.00.12.005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</si>
  <si>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</si>
  <si>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Q28.2, I60, I61, I62</t>
  </si>
  <si>
    <t>08.00.12.006</t>
  </si>
  <si>
    <t>Реконструктивные вмешательства на экстракраниальных отделах церебральных артерий</t>
  </si>
  <si>
    <t>I65.0 - I65.3, I65.8, I66, I67.8</t>
  </si>
  <si>
    <t>08.00.12.007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</si>
  <si>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</si>
  <si>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M85.0, M85.5, Q01, Q67.2, Q67.3, Q75.0, Q75.2, Q75.8, Q87.0, S02.1, S02.2, S02.7 - S02.9, T90.2, T88.8</t>
  </si>
  <si>
    <t>08.00.12.008</t>
  </si>
  <si>
    <t>Внутрисосудистый тромболизис при окклюзиях церебральных артерий и синусов</t>
  </si>
  <si>
    <t>I67.6</t>
  </si>
  <si>
    <t>08.00.13.009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</si>
  <si>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</si>
  <si>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G91, G93.0, Q03</t>
  </si>
  <si>
    <t>08.00.14.010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</si>
  <si>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</si>
  <si>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08.00.15.010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</si>
  <si>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</si>
  <si>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G95.1, G95.2, G95.8, G95.9, M42, M43, M45, M46, M48, M50, M51, M53, M92, M93, M95, G95.1, G95.2, G95.8, G95.9, Q76.2</t>
  </si>
  <si>
    <t>08.00.16.013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</si>
  <si>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</si>
  <si>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I60, I61, I62</t>
  </si>
  <si>
    <t>08.00.17.015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</si>
  <si>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</si>
  <si>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P22, P23, P36, P10.0, P10.1, P10.2, P10.3, P10.4, P10.8, P11.1, P11.5, P52.1, P52.2, P52.4, P52.6, P90.0, P91.0, P91.2, P91.4, P91.5</t>
  </si>
  <si>
    <t>27.00.18.001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</si>
  <si>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 и щадяще-развивающих условий внешней среды 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</si>
  <si>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P05.0, P05.1, P07</t>
  </si>
  <si>
    <t>27.00.19.002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</si>
  <si>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</si>
  <si>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C00, C01, C02, C04 - C06, C09.0, C09.1, C09.8, C09.9, C10.0, C10.1, C10.2, C10.3, C10.4, C11.0, C11.1, C11.2, C11.3, C11.8, C11.9, C12, C13.0, C13.1, C13.2, C13.8, C13.9, C14.0, C14.2, C15.0, C30.0, C31.0, C31.1, C31.2, C31.3, C31.8, C31.9, C32, C43, C44, C69, C73, C15, C16, C17, C18, C19, C20, C21, C09, C10, C11, C12, C13, C14, C30, C32, C22, C78.7, C24.0, C23, C24, C25, C34, C33, C37, C38.3, C38.2, C38.1, C49.3, C50.2, C50.9, C50.3, C53, C54, C56, C51, C52, C61, C62, C60, C64, C67, C78, C78.1, C38.4, C38.8, C45.0, C78.2, C79.2, C50, C79.5, C40.0, C40.1, C40.2, C40.3, C40.8, C40.9, C41.2, C41.3, C41.4, C41.8, C41.9, C49, C50, C79.8</t>
  </si>
  <si>
    <t>09.00.20.001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</si>
  <si>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</si>
  <si>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C00.0, C00.1, C00.2, C00.3, C00.4, C00.5, C00.6, C00.8, C00.9, C01, C02, C03.1, C03.9, C04.0, C04.1, C04.8, C04.9, 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C73, С15, С16, С17, C18, C19, C20, C08, C48.1, С20, C22, C23, C24, С34, С37, C38.2, C38.3, C78.1, C38.4, C38.8, C45, C78.2, C40.0, C40.1, C40.2, C40.3, C40.8, C40.9, C41.2, C41.3, C41.4, C41.8, C41.9, C79.5, C43.5, С48, C49.1, C49.2, C49.3, C49.5, C49.6, C47.1, C47.2, C47.3, C47.5, C43.5, С50, С53, С54, С56, С57.8, С60, С61, С62, С64, С67, С74, С78</t>
  </si>
  <si>
    <t>09.00.20.002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</si>
  <si>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</si>
  <si>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C38, C39, C50</t>
  </si>
  <si>
    <t>09.00.20.003</t>
  </si>
  <si>
    <t>C22, C25, C40, C41, C48, C49, C50, C67, C74, C73, C61</t>
  </si>
  <si>
    <t>09.00.21.004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</si>
  <si>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</si>
  <si>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C81 - C90, C91.0, C91.5 - C91.9, C92, C93, C94.0, C94.2 - C94.7, C95, C96.9, C00 - C14, C15 - C21, C22, C23 - C26, C30 - C32, C34, C37, C38, C39, C40, C41, C45, C46, C47, C48, C49, C51 - C58, C60, C61, C62, C63, C64, C65, C66, C67, C68, C69, C71, C72, C73, C74, C75, C76, C77, C78, C79</t>
  </si>
  <si>
    <t>09.00.22.005</t>
  </si>
  <si>
    <t>Реконструктивные операции на звукопроводящем аппарате среднего уха</t>
  </si>
  <si>
    <t>H66.1, H66.2, Q16, H80.0, H80.1, H80.9, H74.1, H74.2, H74.3, H90</t>
  </si>
  <si>
    <t>10.00.23.001</t>
  </si>
  <si>
    <t>Хирургическое лечение болезни Меньера и других нарушений вестибулярной функции</t>
  </si>
  <si>
    <t>H81.0, H81.1, H81.2</t>
  </si>
  <si>
    <t>10.00.24.002</t>
  </si>
  <si>
    <t>Хирургическое лечение доброкачественных новообразований околоносовых пазух, основания черепа и среднего уха</t>
  </si>
  <si>
    <t>J32.3</t>
  </si>
  <si>
    <t>10.00.24.003</t>
  </si>
  <si>
    <t>Реконструктивно-пластическое восстановление функции гортани и трахеи</t>
  </si>
  <si>
    <t>J38.6, D14.1, D14.2, J38.0, J38.3, R49.0, R49.1</t>
  </si>
  <si>
    <t>10.00.24.004</t>
  </si>
  <si>
    <t>Хирургические вмешательства на околоносовых пазухах, требующие реконструкции лицевого скелета</t>
  </si>
  <si>
    <t>T90.2, T90.4, D14.0</t>
  </si>
  <si>
    <t>10.00.24.005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</si>
  <si>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</si>
  <si>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H26.0 - H26.4, H40.1 - H40.8, Q15.0</t>
  </si>
  <si>
    <t>11.00.25.001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</si>
  <si>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</si>
  <si>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E10.3, E11.3, H25.0 - H25.9, H26.0 - H26.4, H27.0, H28, H30.0 - H30.9, H31.3, H32.8, H33.0 - H33.5, H34.8, H35.2 - H35.4, H36.8, H43.1, H43.3, H44.0, H44.1</t>
  </si>
  <si>
    <t>11.00.25.002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</si>
  <si>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</si>
  <si>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H02.0 - H02.5, H04.0 - H04.6, H05.0 - H05.5, H11.2, H21.5, H27.0, H27.1, H26.0 - H26.9, H31.3, H40.3, S00.1, S00.2, S02.30, S02.31, S02.80, S02.81, S04.0 - S04.5, S05.0 - S05.9, T26.0 - T26.9, H44.0 - H44.8, T85.2, T85.3, T90.4, T95.0, T95.8</t>
  </si>
  <si>
    <t>11.00.25.003</t>
  </si>
  <si>
    <t>Хирургическое и (или) лучевое лечение злокачественных новообразований глаза, его придаточного аппарата и орбиты, включая внутриорбитальные доброкачественные опухоли, реконструктивно-пластическая хирургия при их последствиях</t>
  </si>
  <si>
    <t>C43.1, C44.1, C69, C72.3, D31.5, D31.6, Q10.7, Q11.0 - Q11.2</t>
  </si>
  <si>
    <t>11.00.25.004</t>
  </si>
  <si>
    <t>Хирургическое и (или) лазерное лечение ретролентальной фиброплазии у детей (ретинопатии недоношенных), в том числе с применением комплексного офтальмологического обследования под общей анестезией</t>
  </si>
  <si>
    <t>H35.2</t>
  </si>
  <si>
    <t>11.00.25.005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</si>
  <si>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</si>
  <si>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H26.0, H26.1, H26.2, H26.4, H27.0, H33.0, H33.2 - 33.5, H35.1, H40.3, H40.4, H40.5, H43.1, H43.3, H49.9, Q10.0, Q10.1, Q10.4 - Q10.7, Q11.1, Q12.0, Q12.1, Q12.3, Q12.4, Q12.8, Q13.0, Q13.3, Q13.4, Q13.8, Q14.0, Q14.1, Q14.3, Q15.0, H02.0 - H02.5, H04.5, H05.3, H11.2</t>
  </si>
  <si>
    <t>11.00.26.006</t>
  </si>
  <si>
    <t>Поликомпонентное лечение болезни Вильсона, болезни Гоше, мальабсорбции с применением химиотерапевтических лекарственных препаратов</t>
  </si>
  <si>
    <t>E83.0,K90.0, K90.4, K90.8, K90.9, K63.8, E73, E74.3, E75.5</t>
  </si>
  <si>
    <t>12.00.27.001</t>
  </si>
  <si>
    <t>Поликомпонентное иммуносупрессивное лечение локальных и распространенных форм системного склероза</t>
  </si>
  <si>
    <t>M34</t>
  </si>
  <si>
    <t>12.00.27.002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</si>
  <si>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</si>
  <si>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N04, N07, N25</t>
  </si>
  <si>
    <t>12.00.28.003</t>
  </si>
  <si>
    <t>Поликомпонентное лечение кардиомиопатий, миокардитов, перикардитов, эндокардитов с 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</t>
  </si>
  <si>
    <t>I27.0, I27.8, I30.0, I30.9, I31.0, I31.1, I33.0, I33.9, I34.0, I34.2, I35.1, I35.2, I36.0, I36.1, I36.2, I42, I44.2, I45.6, I45.8, I47.0, I47.1, I47.2, I47.9, I48, I49.0, I49.3, I49.5, I49.8, I51.4, Q21.1, Q23.0, Q23.1, Q23.2, Q23.3, Q24.5, Q25.1, Q25.3</t>
  </si>
  <si>
    <t>12.00.29.005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</si>
  <si>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</si>
  <si>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M05.0, M05.1, M05.2, M05.3, M05.8, M06.0, M06.1, M06.4, M06.8, M08, M45, M32, M34, M07.2</t>
  </si>
  <si>
    <t>13.00.30.001</t>
  </si>
  <si>
    <t>острый и повторный инфаркт миокарда (с подъемом сегмента ST электрокардиограммы)</t>
  </si>
  <si>
    <t>баллонная вазодилатация с установкой 1 стента в сосуд (сосуды)</t>
  </si>
  <si>
    <t>I20.0, I21,0,  I21,1, I21.2, I21.3, I21.9, I22</t>
  </si>
  <si>
    <t>14.00.31.001</t>
  </si>
  <si>
    <t>баллонная вазодилатация с установкой 2 стентов в сосуд (сосуды)</t>
  </si>
  <si>
    <t>14.00.32.001</t>
  </si>
  <si>
    <t>баллонная вазодилатация с установкой 3 стентов в сосуд (сосуды)</t>
  </si>
  <si>
    <t>14.00.33.001</t>
  </si>
  <si>
    <t>34. Коронарная реваскуляризация миокарда с применением ангиопластики в сочетании со стентированием при ишемической болезни сердца</t>
  </si>
  <si>
    <t>нестабильная стенокардия, острый и повторный инфаркт миокарда (без подъема сегмента ST электрокардиограммы)</t>
  </si>
  <si>
    <t>I20.0, I21.4, I21.9, I22</t>
  </si>
  <si>
    <t>14.00.34.001</t>
  </si>
  <si>
    <t>35. Коронарная реваскуляризация миокарда с применением ангиопластики в сочетании со стентированием при ишемической болезни сердца</t>
  </si>
  <si>
    <t>14.00.35.001</t>
  </si>
  <si>
    <t>36. Коронарная реваскуляризация миокарда с применением ангиопластики в сочетании со стентированием при ишемической болезни сердца</t>
  </si>
  <si>
    <t>14.00.36.001</t>
  </si>
  <si>
    <t>37. Коронарная реваскуляризация миокарда с применением ангиопластики в сочетании со стентированием при ишемической болезни сердца</t>
  </si>
  <si>
    <t>ишемическая болезнь сердца со стенозированием 1 - 3 коронарных артерий</t>
  </si>
  <si>
    <t>баллонная вазодилатация с установкой 1 - 3 стентов в сосуд (сосуды)</t>
  </si>
  <si>
    <t>I20.1, I20.8, I25</t>
  </si>
  <si>
    <t>14.00.37.001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</si>
  <si>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</si>
  <si>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</si>
  <si>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I44.1, I44.2, I45.2, I45.3, I45.6, I46.0, I47.0, I47.1, I47.2, I47.9, I48, I49.0, I49.5, Q22.5, Q24.6</t>
  </si>
  <si>
    <t>14.00.38.001</t>
  </si>
  <si>
    <t>14.00.39.001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</si>
  <si>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</si>
  <si>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</si>
  <si>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14.00.40.001</t>
  </si>
  <si>
    <t>ишемическая болезнь сердца со значительным проксимальным стенозированием главного ствола левой коронарной артерии, наличие 3 и более стенозов коронарных артерий в сочетании с патологией 1 или 2 клапанов сердца, аневризмой, дефектом межжелудочковой перегородки, нарушениями ритма и проводимости, другими полостными операциями</t>
  </si>
  <si>
    <t>аортокоронарное шунтирование у больных ишемической болезнью сердца в условиях искусственного кровоснабжения</t>
  </si>
  <si>
    <t>I20, I21, I22, I24.0</t>
  </si>
  <si>
    <t>14.00.41.001</t>
  </si>
  <si>
    <t>Эндоскопические и эндоваскулярные операции на органах грудной полости</t>
  </si>
  <si>
    <t>I27.0, I37</t>
  </si>
  <si>
    <t>15.00.42.001</t>
  </si>
  <si>
    <t>Видеоторакоскопические операции на органах грудной полости</t>
  </si>
  <si>
    <t>J43</t>
  </si>
  <si>
    <t>15.00.42.002</t>
  </si>
  <si>
    <t>Расширенные и реконструктивно-пластические операции на органах грудной полости</t>
  </si>
  <si>
    <t>15.00.43.001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</si>
  <si>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</si>
  <si>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B67, D16, D18, M88, M42, M43, M45, M46, M48, M50, M51, M53, M92, M93, M95, Q76.2</t>
  </si>
  <si>
    <t>16.00.44.001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</si>
  <si>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</si>
  <si>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M00, M01, M03.0, M12.5, M17</t>
  </si>
  <si>
    <t>16.00.44.002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</si>
  <si>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</si>
  <si>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</si>
  <si>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16.00.44.003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</si>
  <si>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</si>
  <si>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 xml:space="preserve">S70.7, S70.9, S71, S72, S77, S79, S42, S43, S47, S49, S50, M99.9, M21.6, M95.1, M21.8, M21.9, Q66, Q78, M86, G11.4, G12.1, G80.9, G80.1, G80.2, M25.3, M91, M95.8, Q65.0, Q65.1, Q65.3, Q65.4, Q65.8, M16.2, M16.3, M92, M24.6
</t>
  </si>
  <si>
    <t>16.00.44.004</t>
  </si>
  <si>
    <t>Реконструктивные и декампрессивные операции при травмах и заболеваниях позвоночника с применением погружных и наружных фиксирующих устройств</t>
  </si>
  <si>
    <t>T84, S12.0, S12.1, S13, S19, S22.0, S22.1, S23, S32.0, S32.1, S33, T08, T09, T85, T91, M80, M81, М82, M86, M85, M87, M96, M99, Q67, Q76.0, Q76.1, Q76.4, Q77, Q76.3</t>
  </si>
  <si>
    <t>16.00.45.001</t>
  </si>
  <si>
    <t>A18.0, S12.0, S12.1, S13, S14, S19, S22.0, S22.1, S23, S24, S32.0, S32.1, S33, S34, T08, T09, T85, T91, M80, M81, M82, M86, M85, M87, M96, M99, Q67, Q76.0, Q76.1, Q76.4, Q77, Q76.3</t>
  </si>
  <si>
    <t>16.00.46.001</t>
  </si>
  <si>
    <t>Эндопротезирование суставов конечностей</t>
  </si>
  <si>
    <t>S72.1, М84.1, M16.1</t>
  </si>
  <si>
    <t>16.00.47.001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</si>
  <si>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подвывиха, остеопорозе и системных заболеваниях, в том числе с использованием компьютерной навигации</t>
  </si>
  <si>
    <t>M16, M16.2, M16.3, M16.4, M16.5</t>
  </si>
  <si>
    <t>16.00.48.001</t>
  </si>
  <si>
    <t>Реконструктивные и корригирующие операции при сколиотических деформациях позвоночника 3 - 4 степени с применением имплантатов, стабилизирующих систем, аппаратов внешней фиксации, в том числе у детей, в сочетании с аномалией развития грудной клетки</t>
  </si>
  <si>
    <t>M40, M41, Q67, Q76, Q77.4, Q85, Q87</t>
  </si>
  <si>
    <t>16.00.49.001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</si>
  <si>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</si>
  <si>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N13.0, N13.1, N13.2, N35, Q54, Q64.0, Q64.1, Q62.1, Q62.2, Q62.3, Q62.7, C67, N82.1, N82.8, N82.0, N32.2, N33.8</t>
  </si>
  <si>
    <t>18.00.50.001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</si>
  <si>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</si>
  <si>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</si>
  <si>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18.00.50.002</t>
  </si>
  <si>
    <t>Рецидивные и особо сложные операции на органах мочеполовой системы</t>
  </si>
  <si>
    <t>N20.2, N20.0, N13.0, N13.1, N13.2, C67, Q62.1, Q62.2, Q62.3, Q62.7</t>
  </si>
  <si>
    <t>18.00.50.003</t>
  </si>
  <si>
    <t>Оперативные вмешательства на органах мочеполовой системы с имплантацией синтетических сложных и сетчатых протезов</t>
  </si>
  <si>
    <t>R32, N31.2</t>
  </si>
  <si>
    <t>18.00.51.001</t>
  </si>
  <si>
    <t>Реконструктивно-пластические операции при врожденных пороках развития черепно-челюстно-лицевой области</t>
  </si>
  <si>
    <t xml:space="preserve">Q36.9, L91, M96, M95.0, Q35.0, Q35.1, M96, Q38, Q18, Q30, K07.0,  K07.1,  K07.2 </t>
  </si>
  <si>
    <t>19.00.52.001</t>
  </si>
  <si>
    <t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</t>
  </si>
  <si>
    <t>M95.1, Q87.0, Q18.5, Q18.4</t>
  </si>
  <si>
    <t>19.00.52.002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</si>
  <si>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</si>
  <si>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доброкачественное новообразование околоушной слюнной железы / новообразование околоушной слюнной железы с распространением в прилегающие области / доброкачественные новообразования челюстей и послеоперационные дефекты</t>
  </si>
  <si>
    <t>удаление новообразования / 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</si>
  <si>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>D11.0, D11.9, D16.4, D16.5, T90.2</t>
  </si>
  <si>
    <t>19.00.52.003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</si>
  <si>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</si>
  <si>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E10.2, E10.4, E10.5, E10.7, E11.2, E11.4, E11.5, E11.7, E10.9, E11.9, E13.9, E14.9</t>
  </si>
  <si>
    <t>20.00.53.001</t>
  </si>
  <si>
    <t>Комплексное лечение тяжелых форм АКТГ-синдрома</t>
  </si>
  <si>
    <t>E24.3, E24.9</t>
  </si>
  <si>
    <t>20.00.54.001</t>
  </si>
  <si>
    <t>Высокоинтенсивная фокусированная ультразвуковая терапия (HIFU) при злокачественных новообразованиях, в том числе у детей</t>
  </si>
  <si>
    <t>С00 - С14, С15 - С17, С18 - С22, С23 - С25, С30, С31, С32, С33, С34, С37, С39, С40, С41, С44, С48, С49, С50, С51, С55, С60, С61, С64, С67, С68, С73, С74, С77, С51, С52, С53, С54, С55, С56, С57, С70, С71, С72, С75.1, С75.3, С79.3, С79.4, С81, С82, С83, С84, С85</t>
  </si>
  <si>
    <t>конформная дистанционная лучевая терапия, в том числе IMRT, IGRT, VMAT, стереотаксическая (1 - 39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</si>
  <si>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>конформная дистанционная лучевая терапия, в том числе IMRT, IGRT, VMAT, стереотаксическая (40 - 69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</si>
  <si>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>конформная дистанционная лучевая терапия, в том числе IMRT, IGRT, VMAT, стереотаксическая (70 - 99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</t>
  </si>
  <si>
    <t>38. Коронарная реваскуляризация миокарда с применением ангиопластики в сочетании со стентированием при ишемической болезни сердца</t>
  </si>
  <si>
    <t>39. Коронарная реваскуляризация миокарда с применением ангиопластики в сочетании со стентированием при ишемической болезни сердца</t>
  </si>
  <si>
    <t>40. Коронарная реваскуляризация миокарда с применением ангиопластики в сочетании со стентированием при ишемической болезни сердца</t>
  </si>
  <si>
    <t>41. Эндоваскулярная, хирургическая коррекция нарушений ритма сердца без имплантации кардиовертера-дефибриллятора у взрослых</t>
  </si>
  <si>
    <t>42. Эндоваскулярная, хирургическая коррекция нарушений ритма сердца без имплантации кардиовертера-дефибриллятора у детей</t>
  </si>
  <si>
    <t>43. Эндоваскулярная, хирургическая коррекция нарушений ритма сердца без имплантации кардиовертера-дефибриллятора</t>
  </si>
  <si>
    <t>44.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</si>
  <si>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23. Дистанционная лучевая терапия в радиотерапевтических отделениях при злокачественных новообразованиях</t>
  </si>
  <si>
    <t>24. Дистанционная лучевая терапия в радиотерапевтических отделениях при злокачественных новообразованиях</t>
  </si>
  <si>
    <t>25. Дистанционная лучевая терапия в радиотерапевтических отделениях при злокачественных новообразованиях</t>
  </si>
  <si>
    <t>Справочно:</t>
  </si>
  <si>
    <t>Тарифы на оплату ВМП в разрезе МО</t>
  </si>
  <si>
    <t>Норматив финансовых затрат на ед. объема предоставления мед.помощи, руб.</t>
  </si>
  <si>
    <t>Доля норматива, индексируемая на k диф</t>
  </si>
  <si>
    <t>Доля заработной платы с начислениями на оплату труда в составе тарифа, в соответствии с k диф.</t>
  </si>
  <si>
    <t>k диф</t>
  </si>
  <si>
    <t>Тарифы на оплату видов высокотехнологичной медицинской помощи, 
включенных в базовую программу обязательного медицинского страхования, финансовое обеспечение которых осуществляется за счет субвенции из бюджета Федерального фонда обязательного медицинского страхования бюджету территориального фонда обязательного медицинского страхования Республики Коми, на 2020 год</t>
  </si>
  <si>
    <t>09.00.23.006</t>
  </si>
  <si>
    <t>09.00.24.007</t>
  </si>
  <si>
    <t>09.00.25.008</t>
  </si>
  <si>
    <t>ГУ РК "Клинический кардиологический диспансер"</t>
  </si>
  <si>
    <t>ГУ "Коми республиканский онкологический диспансер"  г.Сыктывкар</t>
  </si>
  <si>
    <t>ГБУЗ РК "Республиканский КВД"  г.Сыктывкар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</si>
</sst>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-* #,##0.00&quot; р.&quot;_-;\-* #,##0.00&quot; р.&quot;_-;_-* \-??&quot; р.&quot;_-;_-@_-"/>
    <numFmt numFmtId="167" formatCode="_-* #,##0\ _р_._-;\-* #,##0\ _р_._-;_-* &quot;- &quot;_р_._-;_-@_-"/>
    <numFmt numFmtId="168" formatCode="#,##0_ ;[Red]\-#,##0\ "/>
  </numFmts>
  <fonts count="5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"/>
      <family val="2"/>
      <charset val="204"/>
    </font>
    <font>
      <sz val="12"/>
      <color indexed="24"/>
      <name val="News Gothic M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1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/>
    <xf numFmtId="0" fontId="5" fillId="0" borderId="0">
      <protection locked="0"/>
    </xf>
    <xf numFmtId="0" fontId="5" fillId="0" borderId="0">
      <protection locked="0"/>
    </xf>
    <xf numFmtId="0" fontId="8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8" fillId="0" borderId="0">
      <protection locked="0"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32" fillId="0" borderId="0" applyNumberFormat="0" applyFill="0" applyBorder="0" applyAlignment="0" applyProtection="0"/>
    <xf numFmtId="166" fontId="4" fillId="0" borderId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4" fillId="0" borderId="0"/>
    <xf numFmtId="0" fontId="4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4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23" borderId="9" applyNumberFormat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8" fillId="0" borderId="10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167" fontId="4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31" fillId="0" borderId="0" applyFont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0" fillId="4" borderId="0" applyNumberFormat="0" applyBorder="0" applyAlignment="0" applyProtection="0"/>
    <xf numFmtId="0" fontId="5" fillId="0" borderId="0">
      <protection locked="0"/>
    </xf>
    <xf numFmtId="0" fontId="3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165" fontId="13" fillId="0" borderId="0" applyFont="0" applyFill="0" applyBorder="0" applyAlignment="0" applyProtection="0"/>
    <xf numFmtId="164" fontId="9" fillId="0" borderId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" fillId="0" borderId="0"/>
    <xf numFmtId="0" fontId="31" fillId="0" borderId="0"/>
    <xf numFmtId="0" fontId="31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9" fillId="0" borderId="0">
      <protection locked="0"/>
    </xf>
    <xf numFmtId="0" fontId="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1" fillId="0" borderId="0"/>
    <xf numFmtId="165" fontId="3" fillId="0" borderId="0" applyFont="0" applyFill="0" applyBorder="0" applyAlignment="0" applyProtection="0"/>
    <xf numFmtId="0" fontId="35" fillId="0" borderId="0"/>
    <xf numFmtId="43" fontId="3" fillId="0" borderId="0" applyFont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6">
    <xf numFmtId="0" fontId="0" fillId="0" borderId="0" xfId="0"/>
    <xf numFmtId="0" fontId="12" fillId="0" borderId="0" xfId="160" applyFont="1"/>
    <xf numFmtId="0" fontId="12" fillId="0" borderId="0" xfId="160" applyFont="1" applyAlignment="1">
      <alignment horizontal="left"/>
    </xf>
    <xf numFmtId="0" fontId="12" fillId="0" borderId="0" xfId="160" applyFont="1" applyAlignment="1">
      <alignment vertical="center" wrapText="1"/>
    </xf>
    <xf numFmtId="0" fontId="12" fillId="0" borderId="0" xfId="333" applyFont="1" applyAlignment="1">
      <alignment horizontal="right" vertical="center" wrapText="1"/>
    </xf>
    <xf numFmtId="0" fontId="11" fillId="0" borderId="0" xfId="160" applyFont="1"/>
    <xf numFmtId="0" fontId="43" fillId="0" borderId="0" xfId="120" applyFont="1"/>
    <xf numFmtId="0" fontId="43" fillId="0" borderId="0" xfId="120" applyFont="1" applyAlignment="1">
      <alignment horizontal="left"/>
    </xf>
    <xf numFmtId="0" fontId="43" fillId="0" borderId="0" xfId="180" applyFont="1" applyAlignment="1">
      <alignment vertical="center" wrapText="1"/>
    </xf>
    <xf numFmtId="168" fontId="12" fillId="0" borderId="21" xfId="239" applyNumberFormat="1" applyFont="1" applyBorder="1" applyAlignment="1" applyProtection="1">
      <alignment horizontal="center" vertical="center" wrapText="1"/>
    </xf>
    <xf numFmtId="168" fontId="12" fillId="0" borderId="22" xfId="239" applyNumberFormat="1" applyFont="1" applyBorder="1" applyAlignment="1" applyProtection="1">
      <alignment horizontal="center" vertical="center" wrapText="1"/>
    </xf>
    <xf numFmtId="168" fontId="12" fillId="0" borderId="23" xfId="239" applyNumberFormat="1" applyFont="1" applyBorder="1" applyAlignment="1" applyProtection="1">
      <alignment horizontal="center" vertical="center" wrapText="1"/>
    </xf>
    <xf numFmtId="0" fontId="43" fillId="0" borderId="0" xfId="180" applyFont="1" applyAlignment="1">
      <alignment horizontal="center" vertical="center" wrapText="1"/>
    </xf>
    <xf numFmtId="0" fontId="37" fillId="0" borderId="24" xfId="184" applyFont="1" applyBorder="1" applyAlignment="1" applyProtection="1">
      <alignment horizontal="center" vertical="center" wrapText="1"/>
      <protection hidden="1"/>
    </xf>
    <xf numFmtId="0" fontId="37" fillId="0" borderId="12" xfId="184" applyFont="1" applyBorder="1" applyAlignment="1" applyProtection="1">
      <alignment horizontal="center" vertical="center" wrapText="1"/>
      <protection hidden="1"/>
    </xf>
    <xf numFmtId="0" fontId="37" fillId="0" borderId="25" xfId="184" applyFont="1" applyBorder="1" applyAlignment="1" applyProtection="1">
      <alignment horizontal="center" vertical="center" wrapText="1"/>
      <protection hidden="1"/>
    </xf>
    <xf numFmtId="0" fontId="36" fillId="0" borderId="0" xfId="180" applyFont="1"/>
    <xf numFmtId="0" fontId="44" fillId="0" borderId="19" xfId="180" applyFont="1" applyFill="1" applyBorder="1" applyAlignment="1">
      <alignment horizontal="center" vertical="center" wrapText="1"/>
    </xf>
    <xf numFmtId="0" fontId="44" fillId="0" borderId="13" xfId="180" applyFont="1" applyFill="1" applyBorder="1" applyAlignment="1">
      <alignment horizontal="left" vertical="center" wrapText="1"/>
    </xf>
    <xf numFmtId="0" fontId="44" fillId="0" borderId="20" xfId="184" applyFont="1" applyBorder="1" applyAlignment="1" applyProtection="1">
      <alignment horizontal="left" vertical="center" wrapText="1"/>
      <protection hidden="1"/>
    </xf>
    <xf numFmtId="3" fontId="12" fillId="0" borderId="19" xfId="138" applyNumberFormat="1" applyFont="1" applyFill="1" applyBorder="1" applyAlignment="1" applyProtection="1">
      <alignment vertical="center" wrapText="1"/>
      <protection hidden="1"/>
    </xf>
    <xf numFmtId="3" fontId="12" fillId="0" borderId="13" xfId="138" applyNumberFormat="1" applyFont="1" applyFill="1" applyBorder="1" applyAlignment="1" applyProtection="1">
      <alignment vertical="center" wrapText="1"/>
      <protection hidden="1"/>
    </xf>
    <xf numFmtId="3" fontId="12" fillId="0" borderId="20" xfId="138" applyNumberFormat="1" applyFont="1" applyFill="1" applyBorder="1" applyAlignment="1" applyProtection="1">
      <alignment vertical="center" wrapText="1"/>
      <protection hidden="1"/>
    </xf>
    <xf numFmtId="4" fontId="43" fillId="0" borderId="26" xfId="180" applyNumberFormat="1" applyFont="1" applyFill="1" applyBorder="1" applyAlignment="1">
      <alignment vertical="center"/>
    </xf>
    <xf numFmtId="4" fontId="43" fillId="0" borderId="13" xfId="180" applyNumberFormat="1" applyFont="1" applyFill="1" applyBorder="1" applyAlignment="1">
      <alignment vertical="center"/>
    </xf>
    <xf numFmtId="4" fontId="43" fillId="0" borderId="20" xfId="180" applyNumberFormat="1" applyFont="1" applyFill="1" applyBorder="1" applyAlignment="1">
      <alignment vertical="center"/>
    </xf>
    <xf numFmtId="0" fontId="43" fillId="0" borderId="0" xfId="180" applyFont="1"/>
    <xf numFmtId="4" fontId="43" fillId="0" borderId="0" xfId="180" applyNumberFormat="1" applyFont="1" applyFill="1"/>
    <xf numFmtId="0" fontId="43" fillId="0" borderId="0" xfId="180" applyFont="1" applyFill="1"/>
    <xf numFmtId="3" fontId="12" fillId="0" borderId="16" xfId="138" applyNumberFormat="1" applyFont="1" applyFill="1" applyBorder="1" applyAlignment="1" applyProtection="1">
      <alignment vertical="center" wrapText="1"/>
      <protection hidden="1"/>
    </xf>
    <xf numFmtId="0" fontId="12" fillId="0" borderId="13" xfId="160" applyFont="1" applyFill="1" applyBorder="1" applyAlignment="1">
      <alignment horizontal="left" vertical="center" wrapText="1"/>
    </xf>
    <xf numFmtId="0" fontId="12" fillId="0" borderId="20" xfId="188" applyFont="1" applyFill="1" applyBorder="1" applyAlignment="1">
      <alignment horizontal="left" vertical="center" wrapText="1"/>
    </xf>
    <xf numFmtId="0" fontId="44" fillId="0" borderId="20" xfId="184" applyFont="1" applyFill="1" applyBorder="1" applyAlignment="1" applyProtection="1">
      <alignment horizontal="left" vertical="center" wrapText="1"/>
      <protection hidden="1"/>
    </xf>
    <xf numFmtId="3" fontId="12" fillId="0" borderId="20" xfId="188" applyNumberFormat="1" applyFont="1" applyFill="1" applyBorder="1" applyAlignment="1">
      <alignment horizontal="left" vertical="center" wrapText="1"/>
    </xf>
    <xf numFmtId="0" fontId="44" fillId="0" borderId="27" xfId="180" applyFont="1" applyFill="1" applyBorder="1" applyAlignment="1">
      <alignment horizontal="center" vertical="center" wrapText="1"/>
    </xf>
    <xf numFmtId="0" fontId="44" fillId="0" borderId="11" xfId="180" applyFont="1" applyFill="1" applyBorder="1" applyAlignment="1">
      <alignment horizontal="left" vertical="center" wrapText="1"/>
    </xf>
    <xf numFmtId="0" fontId="44" fillId="0" borderId="28" xfId="184" applyFont="1" applyBorder="1" applyAlignment="1" applyProtection="1">
      <alignment horizontal="left" vertical="center" wrapText="1"/>
      <protection hidden="1"/>
    </xf>
    <xf numFmtId="3" fontId="12" fillId="0" borderId="27" xfId="138" applyNumberFormat="1" applyFont="1" applyFill="1" applyBorder="1" applyAlignment="1" applyProtection="1">
      <alignment vertical="center" wrapText="1"/>
      <protection hidden="1"/>
    </xf>
    <xf numFmtId="3" fontId="12" fillId="0" borderId="11" xfId="138" applyNumberFormat="1" applyFont="1" applyFill="1" applyBorder="1" applyAlignment="1" applyProtection="1">
      <alignment vertical="center" wrapText="1"/>
      <protection hidden="1"/>
    </xf>
    <xf numFmtId="3" fontId="12" fillId="0" borderId="28" xfId="138" applyNumberFormat="1" applyFont="1" applyFill="1" applyBorder="1" applyAlignment="1" applyProtection="1">
      <alignment vertical="center" wrapText="1"/>
      <protection hidden="1"/>
    </xf>
    <xf numFmtId="4" fontId="43" fillId="0" borderId="28" xfId="180" applyNumberFormat="1" applyFont="1" applyFill="1" applyBorder="1" applyAlignment="1">
      <alignment vertical="center"/>
    </xf>
    <xf numFmtId="3" fontId="12" fillId="0" borderId="17" xfId="138" applyNumberFormat="1" applyFont="1" applyFill="1" applyBorder="1" applyAlignment="1" applyProtection="1">
      <alignment vertical="center" wrapText="1"/>
      <protection hidden="1"/>
    </xf>
    <xf numFmtId="0" fontId="11" fillId="24" borderId="29" xfId="138" applyFont="1" applyFill="1" applyBorder="1" applyAlignment="1" applyProtection="1">
      <alignment vertical="center" wrapText="1"/>
      <protection hidden="1"/>
    </xf>
    <xf numFmtId="0" fontId="11" fillId="24" borderId="30" xfId="138" applyFont="1" applyFill="1" applyBorder="1" applyAlignment="1" applyProtection="1">
      <alignment horizontal="left" vertical="center" wrapText="1"/>
      <protection hidden="1"/>
    </xf>
    <xf numFmtId="0" fontId="11" fillId="24" borderId="31" xfId="138" applyFont="1" applyFill="1" applyBorder="1" applyAlignment="1" applyProtection="1">
      <alignment horizontal="left" vertical="center" wrapText="1"/>
      <protection hidden="1"/>
    </xf>
    <xf numFmtId="3" fontId="11" fillId="24" borderId="29" xfId="138" applyNumberFormat="1" applyFont="1" applyFill="1" applyBorder="1" applyAlignment="1" applyProtection="1">
      <alignment vertical="center" wrapText="1"/>
      <protection hidden="1"/>
    </xf>
    <xf numFmtId="3" fontId="11" fillId="24" borderId="30" xfId="138" applyNumberFormat="1" applyFont="1" applyFill="1" applyBorder="1" applyAlignment="1" applyProtection="1">
      <alignment vertical="center" wrapText="1"/>
      <protection hidden="1"/>
    </xf>
    <xf numFmtId="3" fontId="11" fillId="24" borderId="31" xfId="138" applyNumberFormat="1" applyFont="1" applyFill="1" applyBorder="1" applyAlignment="1" applyProtection="1">
      <alignment vertical="center" wrapText="1"/>
      <protection hidden="1"/>
    </xf>
    <xf numFmtId="4" fontId="11" fillId="24" borderId="29" xfId="138" applyNumberFormat="1" applyFont="1" applyFill="1" applyBorder="1" applyAlignment="1" applyProtection="1">
      <alignment vertical="center" wrapText="1"/>
      <protection hidden="1"/>
    </xf>
    <xf numFmtId="4" fontId="11" fillId="24" borderId="30" xfId="138" applyNumberFormat="1" applyFont="1" applyFill="1" applyBorder="1" applyAlignment="1" applyProtection="1">
      <alignment vertical="center" wrapText="1"/>
      <protection hidden="1"/>
    </xf>
    <xf numFmtId="4" fontId="11" fillId="24" borderId="31" xfId="138" applyNumberFormat="1" applyFont="1" applyFill="1" applyBorder="1" applyAlignment="1" applyProtection="1">
      <alignment vertical="center" wrapText="1"/>
      <protection hidden="1"/>
    </xf>
    <xf numFmtId="0" fontId="39" fillId="0" borderId="0" xfId="180" applyFont="1" applyAlignment="1">
      <alignment vertical="center" wrapText="1"/>
    </xf>
    <xf numFmtId="0" fontId="43" fillId="0" borderId="0" xfId="120" applyFont="1" applyFill="1"/>
    <xf numFmtId="4" fontId="43" fillId="0" borderId="0" xfId="120" applyNumberFormat="1" applyFont="1" applyFill="1"/>
    <xf numFmtId="3" fontId="43" fillId="0" borderId="0" xfId="120" applyNumberFormat="1" applyFont="1"/>
    <xf numFmtId="0" fontId="45" fillId="0" borderId="0" xfId="160" applyFont="1"/>
    <xf numFmtId="0" fontId="46" fillId="0" borderId="0" xfId="182" applyFont="1"/>
    <xf numFmtId="0" fontId="48" fillId="0" borderId="0" xfId="182" applyFont="1"/>
    <xf numFmtId="0" fontId="43" fillId="0" borderId="0" xfId="182" applyFont="1" applyAlignment="1">
      <alignment horizontal="center" vertical="center"/>
    </xf>
    <xf numFmtId="0" fontId="48" fillId="0" borderId="0" xfId="182" applyFont="1" applyAlignment="1">
      <alignment vertical="center" wrapText="1"/>
    </xf>
    <xf numFmtId="0" fontId="43" fillId="0" borderId="13" xfId="182" applyFont="1" applyBorder="1" applyAlignment="1">
      <alignment horizontal="center" vertical="center" wrapText="1"/>
    </xf>
    <xf numFmtId="0" fontId="40" fillId="0" borderId="13" xfId="182" applyFont="1" applyBorder="1" applyAlignment="1">
      <alignment horizontal="center" vertical="center" wrapText="1"/>
    </xf>
    <xf numFmtId="0" fontId="40" fillId="0" borderId="0" xfId="182" applyFont="1" applyAlignment="1">
      <alignment vertical="center" wrapText="1"/>
    </xf>
    <xf numFmtId="0" fontId="43" fillId="0" borderId="13" xfId="182" applyFont="1" applyBorder="1" applyAlignment="1">
      <alignment horizontal="center" vertical="center"/>
    </xf>
    <xf numFmtId="0" fontId="43" fillId="0" borderId="13" xfId="182" applyFont="1" applyBorder="1" applyAlignment="1">
      <alignment vertical="center" wrapText="1"/>
    </xf>
    <xf numFmtId="4" fontId="43" fillId="0" borderId="13" xfId="182" applyNumberFormat="1" applyFont="1" applyBorder="1" applyAlignment="1">
      <alignment horizontal="center" vertical="center" wrapText="1"/>
    </xf>
    <xf numFmtId="0" fontId="48" fillId="0" borderId="0" xfId="182" applyFont="1" applyAlignment="1">
      <alignment vertical="center"/>
    </xf>
    <xf numFmtId="4" fontId="43" fillId="0" borderId="13" xfId="258" applyNumberFormat="1" applyFont="1" applyBorder="1" applyAlignment="1">
      <alignment horizontal="center" vertical="center"/>
    </xf>
    <xf numFmtId="0" fontId="46" fillId="0" borderId="13" xfId="182" applyFont="1" applyBorder="1"/>
    <xf numFmtId="0" fontId="46" fillId="0" borderId="13" xfId="182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2" fillId="0" borderId="13" xfId="231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25" borderId="11" xfId="0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3" fontId="51" fillId="0" borderId="13" xfId="0" applyNumberFormat="1" applyFont="1" applyBorder="1" applyAlignment="1">
      <alignment vertical="center" wrapText="1"/>
    </xf>
    <xf numFmtId="0" fontId="33" fillId="0" borderId="13" xfId="0" applyNumberFormat="1" applyFont="1" applyBorder="1" applyAlignment="1">
      <alignment vertical="center" wrapText="1"/>
    </xf>
    <xf numFmtId="0" fontId="5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9" fillId="26" borderId="13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8" fontId="12" fillId="0" borderId="19" xfId="239" applyNumberFormat="1" applyFont="1" applyBorder="1" applyAlignment="1" applyProtection="1">
      <alignment horizontal="center" vertical="center" wrapText="1"/>
    </xf>
    <xf numFmtId="168" fontId="12" fillId="0" borderId="13" xfId="239" applyNumberFormat="1" applyFont="1" applyBorder="1" applyAlignment="1" applyProtection="1">
      <alignment horizontal="center" vertical="center" wrapText="1"/>
    </xf>
    <xf numFmtId="0" fontId="12" fillId="0" borderId="0" xfId="160" applyFont="1" applyAlignment="1">
      <alignment horizontal="left" vertical="center" wrapText="1"/>
    </xf>
    <xf numFmtId="0" fontId="11" fillId="0" borderId="0" xfId="160" applyFont="1" applyBorder="1" applyAlignment="1">
      <alignment horizontal="center" vertical="center" wrapText="1"/>
    </xf>
    <xf numFmtId="0" fontId="33" fillId="0" borderId="0" xfId="120" applyFont="1" applyAlignment="1">
      <alignment vertical="center" wrapText="1"/>
    </xf>
    <xf numFmtId="0" fontId="44" fillId="0" borderId="14" xfId="184" applyFont="1" applyBorder="1" applyAlignment="1" applyProtection="1">
      <alignment horizontal="center" vertical="center" wrapText="1"/>
      <protection hidden="1"/>
    </xf>
    <xf numFmtId="0" fontId="43" fillId="0" borderId="19" xfId="180" applyFont="1" applyBorder="1" applyAlignment="1">
      <alignment vertical="center" wrapText="1"/>
    </xf>
    <xf numFmtId="0" fontId="43" fillId="0" borderId="21" xfId="180" applyFont="1" applyBorder="1" applyAlignment="1">
      <alignment vertical="center" wrapText="1"/>
    </xf>
    <xf numFmtId="0" fontId="44" fillId="0" borderId="15" xfId="184" applyFont="1" applyBorder="1" applyAlignment="1" applyProtection="1">
      <alignment horizontal="center" vertical="center" wrapText="1"/>
      <protection hidden="1"/>
    </xf>
    <xf numFmtId="0" fontId="43" fillId="0" borderId="13" xfId="180" applyFont="1" applyBorder="1" applyAlignment="1">
      <alignment horizontal="center" vertical="center" wrapText="1"/>
    </xf>
    <xf numFmtId="0" fontId="43" fillId="0" borderId="22" xfId="180" applyFont="1" applyBorder="1" applyAlignment="1">
      <alignment horizontal="center" vertical="center" wrapText="1"/>
    </xf>
    <xf numFmtId="0" fontId="44" fillId="0" borderId="18" xfId="184" applyFont="1" applyBorder="1" applyAlignment="1" applyProtection="1">
      <alignment horizontal="center" vertical="center" wrapText="1"/>
      <protection hidden="1"/>
    </xf>
    <xf numFmtId="0" fontId="43" fillId="0" borderId="20" xfId="180" applyFont="1" applyBorder="1" applyAlignment="1">
      <alignment vertical="center" wrapText="1"/>
    </xf>
    <xf numFmtId="0" fontId="43" fillId="0" borderId="23" xfId="180" applyFont="1" applyBorder="1" applyAlignment="1">
      <alignment vertical="center" wrapText="1"/>
    </xf>
    <xf numFmtId="168" fontId="12" fillId="0" borderId="14" xfId="239" applyNumberFormat="1" applyFont="1" applyBorder="1" applyAlignment="1">
      <alignment horizontal="center" vertical="center" wrapText="1"/>
    </xf>
    <xf numFmtId="168" fontId="12" fillId="0" borderId="15" xfId="239" applyNumberFormat="1" applyFont="1" applyBorder="1" applyAlignment="1">
      <alignment horizontal="center" vertical="center" wrapText="1"/>
    </xf>
    <xf numFmtId="168" fontId="12" fillId="0" borderId="18" xfId="239" applyNumberFormat="1" applyFont="1" applyBorder="1" applyAlignment="1">
      <alignment horizontal="center" vertical="center" wrapText="1"/>
    </xf>
    <xf numFmtId="0" fontId="43" fillId="0" borderId="14" xfId="180" applyFont="1" applyFill="1" applyBorder="1" applyAlignment="1">
      <alignment horizontal="center" vertical="center" wrapText="1"/>
    </xf>
    <xf numFmtId="0" fontId="43" fillId="0" borderId="15" xfId="180" applyFont="1" applyFill="1" applyBorder="1" applyAlignment="1">
      <alignment horizontal="center" vertical="center" wrapText="1"/>
    </xf>
    <xf numFmtId="0" fontId="43" fillId="0" borderId="18" xfId="180" applyFont="1" applyFill="1" applyBorder="1" applyAlignment="1">
      <alignment horizontal="center" vertical="center" wrapText="1"/>
    </xf>
    <xf numFmtId="168" fontId="12" fillId="0" borderId="20" xfId="239" applyNumberFormat="1" applyFont="1" applyBorder="1" applyAlignment="1" applyProtection="1">
      <alignment horizontal="center" vertical="center" wrapText="1"/>
    </xf>
    <xf numFmtId="168" fontId="12" fillId="0" borderId="21" xfId="239" applyNumberFormat="1" applyFont="1" applyBorder="1" applyAlignment="1" applyProtection="1">
      <alignment horizontal="center" vertical="center" wrapText="1"/>
    </xf>
    <xf numFmtId="168" fontId="12" fillId="0" borderId="22" xfId="239" applyNumberFormat="1" applyFont="1" applyBorder="1" applyAlignment="1" applyProtection="1">
      <alignment horizontal="center" vertical="center" wrapText="1"/>
    </xf>
    <xf numFmtId="168" fontId="12" fillId="0" borderId="23" xfId="239" applyNumberFormat="1" applyFont="1" applyBorder="1" applyAlignment="1" applyProtection="1">
      <alignment horizontal="center" vertical="center" wrapText="1"/>
    </xf>
    <xf numFmtId="0" fontId="47" fillId="0" borderId="0" xfId="182" applyFont="1" applyAlignment="1">
      <alignment horizontal="center" vertical="center" wrapText="1"/>
    </xf>
    <xf numFmtId="0" fontId="43" fillId="0" borderId="11" xfId="182" applyFont="1" applyBorder="1" applyAlignment="1">
      <alignment horizontal="center" vertical="center" wrapText="1"/>
    </xf>
    <xf numFmtId="0" fontId="43" fillId="0" borderId="12" xfId="182" applyFont="1" applyBorder="1" applyAlignment="1">
      <alignment horizontal="center" vertical="center" wrapText="1"/>
    </xf>
  </cellXfs>
  <cellStyles count="361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Excel Built-in Normal" xfId="66"/>
    <cellStyle name="Excel Built-in Normal 2" xfId="339"/>
    <cellStyle name="F2" xfId="67"/>
    <cellStyle name="F3" xfId="68"/>
    <cellStyle name="F4" xfId="69"/>
    <cellStyle name="F5" xfId="70"/>
    <cellStyle name="F6" xfId="71"/>
    <cellStyle name="F7" xfId="72"/>
    <cellStyle name="F8" xfId="73"/>
    <cellStyle name="Normal_Sheet1" xfId="225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вод  2" xfId="80"/>
    <cellStyle name="Вывод 2" xfId="81"/>
    <cellStyle name="Вычисление 2" xfId="82"/>
    <cellStyle name="Гиперссылка 2" xfId="83"/>
    <cellStyle name="Гиперссылка 3" xfId="231"/>
    <cellStyle name="Денежный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10" xfId="93"/>
    <cellStyle name="Обычный 10 2" xfId="94"/>
    <cellStyle name="Обычный 10 2 2" xfId="95"/>
    <cellStyle name="Обычный 10 2 2 2" xfId="263"/>
    <cellStyle name="Обычный 10 2 3" xfId="264"/>
    <cellStyle name="Обычный 10 3" xfId="96"/>
    <cellStyle name="Обычный 10 3 2" xfId="265"/>
    <cellStyle name="Обычный 10 4" xfId="266"/>
    <cellStyle name="Обычный 10_РПН 01.01.2015" xfId="97"/>
    <cellStyle name="Обычный 11" xfId="98"/>
    <cellStyle name="Обычный 11 2" xfId="99"/>
    <cellStyle name="Обычный 11 2 2" xfId="100"/>
    <cellStyle name="Обычный 11 2 3" xfId="101"/>
    <cellStyle name="Обычный 11 2 3 2" xfId="267"/>
    <cellStyle name="Обычный 11 2 4" xfId="268"/>
    <cellStyle name="Обычный 11 3" xfId="102"/>
    <cellStyle name="Обычный 11 3 2" xfId="269"/>
    <cellStyle name="Обычный 11 4" xfId="270"/>
    <cellStyle name="Обычный 12" xfId="103"/>
    <cellStyle name="Обычный 12 2" xfId="104"/>
    <cellStyle name="Обычный 12 2 2" xfId="271"/>
    <cellStyle name="Обычный 12 3" xfId="272"/>
    <cellStyle name="Обычный 13" xfId="105"/>
    <cellStyle name="Обычный 13 2" xfId="106"/>
    <cellStyle name="Обычный 13 2 2" xfId="273"/>
    <cellStyle name="Обычный 13 3" xfId="274"/>
    <cellStyle name="Обычный 14" xfId="107"/>
    <cellStyle name="Обычный 14 2" xfId="108"/>
    <cellStyle name="Обычный 14 2 2" xfId="275"/>
    <cellStyle name="Обычный 14 3" xfId="276"/>
    <cellStyle name="Обычный 15" xfId="109"/>
    <cellStyle name="Обычный 15 2" xfId="110"/>
    <cellStyle name="Обычный 15 2 2" xfId="277"/>
    <cellStyle name="Обычный 15 3" xfId="278"/>
    <cellStyle name="Обычный 16" xfId="111"/>
    <cellStyle name="Обычный 16 2" xfId="112"/>
    <cellStyle name="Обычный 16 2 2" xfId="279"/>
    <cellStyle name="Обычный 16 3" xfId="280"/>
    <cellStyle name="Обычный 17" xfId="113"/>
    <cellStyle name="Обычный 17 2" xfId="114"/>
    <cellStyle name="Обычный 17 2 2" xfId="281"/>
    <cellStyle name="Обычный 17 3" xfId="282"/>
    <cellStyle name="Обычный 18" xfId="115"/>
    <cellStyle name="Обычный 18 2" xfId="116"/>
    <cellStyle name="Обычный 18 2 2" xfId="283"/>
    <cellStyle name="Обычный 18 3" xfId="284"/>
    <cellStyle name="Обычный 19" xfId="117"/>
    <cellStyle name="Обычный 19 2" xfId="118"/>
    <cellStyle name="Обычный 19 2 2" xfId="285"/>
    <cellStyle name="Обычный 19 3" xfId="286"/>
    <cellStyle name="Обычный 2" xfId="119"/>
    <cellStyle name="Обычный 2 10" xfId="232"/>
    <cellStyle name="Обычный 2 2" xfId="120"/>
    <cellStyle name="Обычный 2 2 2" xfId="121"/>
    <cellStyle name="Обычный 2 2 3" xfId="122"/>
    <cellStyle name="Обычный 2 2 3 2" xfId="123"/>
    <cellStyle name="Обычный 2 2 3 2 2" xfId="124"/>
    <cellStyle name="Обычный 2 2 3 2 2 2" xfId="125"/>
    <cellStyle name="Обычный 2 2 3 2 2 2 2" xfId="287"/>
    <cellStyle name="Обычный 2 2 3 2 2 3" xfId="288"/>
    <cellStyle name="Обычный 2 2 3 2 3" xfId="126"/>
    <cellStyle name="Обычный 2 2 3 2 3 2" xfId="289"/>
    <cellStyle name="Обычный 2 2 3 2 4" xfId="290"/>
    <cellStyle name="Обычный 2 2 3 3" xfId="127"/>
    <cellStyle name="Обычный 2 2 3 3 2" xfId="128"/>
    <cellStyle name="Обычный 2 2 3 3 2 2" xfId="129"/>
    <cellStyle name="Обычный 2 2 3 3 2 2 2" xfId="291"/>
    <cellStyle name="Обычный 2 2 3 3 2 3" xfId="292"/>
    <cellStyle name="Обычный 2 2 3 3 3" xfId="130"/>
    <cellStyle name="Обычный 2 2 3 3 3 2" xfId="293"/>
    <cellStyle name="Обычный 2 2 3 3 3 3" xfId="335"/>
    <cellStyle name="Обычный 2 2 3 3 4" xfId="294"/>
    <cellStyle name="Обычный 2 2 3 4" xfId="131"/>
    <cellStyle name="Обычный 2 2 3 4 2" xfId="295"/>
    <cellStyle name="Обычный 2 2 3 5" xfId="296"/>
    <cellStyle name="Обычный 2 2 4" xfId="132"/>
    <cellStyle name="Обычный 2 2 4 2" xfId="133"/>
    <cellStyle name="Обычный 2 2 4 2 2" xfId="297"/>
    <cellStyle name="Обычный 2 2 4 3" xfId="298"/>
    <cellStyle name="Обычный 2 2 5" xfId="134"/>
    <cellStyle name="Обычный 2 2 5 2" xfId="135"/>
    <cellStyle name="Обычный 2 2 5 2 2" xfId="299"/>
    <cellStyle name="Обычный 2 2 5 3" xfId="300"/>
    <cellStyle name="Обычный 2 2 6" xfId="301"/>
    <cellStyle name="Обычный 2 2_РПН 01.01.2015" xfId="136"/>
    <cellStyle name="Обычный 2 3" xfId="137"/>
    <cellStyle name="Обычный 2 4" xfId="138"/>
    <cellStyle name="Обычный 2 5" xfId="139"/>
    <cellStyle name="Обычный 2 6" xfId="233"/>
    <cellStyle name="Обычный 2 7" xfId="234"/>
    <cellStyle name="Обычный 2 8" xfId="235"/>
    <cellStyle name="Обычный 2 9" xfId="236"/>
    <cellStyle name="Обычный 20" xfId="140"/>
    <cellStyle name="Обычный 20 2" xfId="141"/>
    <cellStyle name="Обычный 20 2 2" xfId="302"/>
    <cellStyle name="Обычный 20 3" xfId="303"/>
    <cellStyle name="Обычный 21" xfId="142"/>
    <cellStyle name="Обычный 22" xfId="143"/>
    <cellStyle name="Обычный 22 2" xfId="223"/>
    <cellStyle name="Обычный 23" xfId="144"/>
    <cellStyle name="Обычный 24" xfId="145"/>
    <cellStyle name="Обычный 25" xfId="146"/>
    <cellStyle name="Обычный 26" xfId="147"/>
    <cellStyle name="Обычный 26 2" xfId="224"/>
    <cellStyle name="Обычный 27" xfId="148"/>
    <cellStyle name="Обычный 28" xfId="149"/>
    <cellStyle name="Обычный 28 2" xfId="150"/>
    <cellStyle name="Обычный 28 2 2" xfId="151"/>
    <cellStyle name="Обычный 28 2 2 2" xfId="304"/>
    <cellStyle name="Обычный 28 2 3" xfId="226"/>
    <cellStyle name="Обычный 28 2 3 2" xfId="227"/>
    <cellStyle name="Обычный 28 2 3 3" xfId="237"/>
    <cellStyle name="Обычный 28 2 3 4" xfId="238"/>
    <cellStyle name="Обычный 28 3" xfId="152"/>
    <cellStyle name="Обычный 28 3 2" xfId="305"/>
    <cellStyle name="Обычный 28 4" xfId="228"/>
    <cellStyle name="Обычный 28 4 2" xfId="229"/>
    <cellStyle name="Обычный 29" xfId="153"/>
    <cellStyle name="Обычный 29 2" xfId="154"/>
    <cellStyle name="Обычный 29 2 2" xfId="306"/>
    <cellStyle name="Обычный 29 3" xfId="307"/>
    <cellStyle name="Обычный 3" xfId="155"/>
    <cellStyle name="Обычный 3 2" xfId="156"/>
    <cellStyle name="Обычный 3 2 2" xfId="157"/>
    <cellStyle name="Обычный 3 2 3" xfId="158"/>
    <cellStyle name="Обычный 3 2 3 2" xfId="159"/>
    <cellStyle name="Обычный 3 2 3 2 2" xfId="308"/>
    <cellStyle name="Обычный 3 2 3 3" xfId="309"/>
    <cellStyle name="Обычный 3 3" xfId="160"/>
    <cellStyle name="Обычный 3 4" xfId="161"/>
    <cellStyle name="Обычный 3 4 2" xfId="162"/>
    <cellStyle name="Обычный 3 4 2 2" xfId="310"/>
    <cellStyle name="Обычный 3 4 3" xfId="311"/>
    <cellStyle name="Обычный 3 5" xfId="163"/>
    <cellStyle name="Обычный 3 5 2" xfId="312"/>
    <cellStyle name="Обычный 3 6" xfId="313"/>
    <cellStyle name="Обычный 3 6 2" xfId="348"/>
    <cellStyle name="Обычный 3_РПН 01.01.2015" xfId="164"/>
    <cellStyle name="Обычный 30" xfId="165"/>
    <cellStyle name="Обычный 30 2" xfId="166"/>
    <cellStyle name="Обычный 30 2 2" xfId="230"/>
    <cellStyle name="Обычный 30 3" xfId="239"/>
    <cellStyle name="Обычный 31" xfId="167"/>
    <cellStyle name="Обычный 31 2" xfId="168"/>
    <cellStyle name="Обычный 31 2 2" xfId="314"/>
    <cellStyle name="Обычный 31 3" xfId="315"/>
    <cellStyle name="Обычный 32" xfId="169"/>
    <cellStyle name="Обычный 32 2" xfId="316"/>
    <cellStyle name="Обычный 33" xfId="170"/>
    <cellStyle name="Обычный 33 2" xfId="317"/>
    <cellStyle name="Обычный 34" xfId="171"/>
    <cellStyle name="Обычный 35" xfId="172"/>
    <cellStyle name="Обычный 36" xfId="173"/>
    <cellStyle name="Обычный 37" xfId="240"/>
    <cellStyle name="Обычный 38" xfId="241"/>
    <cellStyle name="Обычный 39" xfId="242"/>
    <cellStyle name="Обычный 39 2" xfId="345"/>
    <cellStyle name="Обычный 4" xfId="174"/>
    <cellStyle name="Обычный 4 2" xfId="175"/>
    <cellStyle name="Обычный 40" xfId="243"/>
    <cellStyle name="Обычный 40 2" xfId="346"/>
    <cellStyle name="Обычный 41" xfId="244"/>
    <cellStyle name="Обычный 42" xfId="245"/>
    <cellStyle name="Обычный 43" xfId="246"/>
    <cellStyle name="Обычный 44" xfId="247"/>
    <cellStyle name="Обычный 45" xfId="248"/>
    <cellStyle name="Обычный 46" xfId="249"/>
    <cellStyle name="Обычный 47" xfId="250"/>
    <cellStyle name="Обычный 48" xfId="251"/>
    <cellStyle name="Обычный 49" xfId="252"/>
    <cellStyle name="Обычный 5" xfId="176"/>
    <cellStyle name="Обычный 5 2" xfId="177"/>
    <cellStyle name="Обычный 50" xfId="253"/>
    <cellStyle name="Обычный 51" xfId="334"/>
    <cellStyle name="Обычный 51 2" xfId="338"/>
    <cellStyle name="Обычный 6" xfId="178"/>
    <cellStyle name="Обычный 6 2" xfId="179"/>
    <cellStyle name="Обычный 6 2 2" xfId="180"/>
    <cellStyle name="Обычный 6 2 2 2" xfId="181"/>
    <cellStyle name="Обычный 6 2 2 2 2" xfId="318"/>
    <cellStyle name="Обычный 6 2 2 3" xfId="319"/>
    <cellStyle name="Обычный 6 2 3" xfId="254"/>
    <cellStyle name="Обычный 6 3" xfId="182"/>
    <cellStyle name="Обычный 6 3 2" xfId="255"/>
    <cellStyle name="Обычный 6 4" xfId="183"/>
    <cellStyle name="Обычный 6 4 2" xfId="320"/>
    <cellStyle name="Обычный 6 5" xfId="256"/>
    <cellStyle name="Обычный 7" xfId="184"/>
    <cellStyle name="Обычный 8" xfId="185"/>
    <cellStyle name="Обычный 8 2" xfId="257"/>
    <cellStyle name="Обычный 9" xfId="186"/>
    <cellStyle name="Обычный 9 2" xfId="187"/>
    <cellStyle name="Обычный 9 2 2" xfId="321"/>
    <cellStyle name="Обычный 9 3" xfId="322"/>
    <cellStyle name="Обычный_Новые прилож в ГТС 2010 сохр" xfId="333"/>
    <cellStyle name="Обычный_Приложения к ГТС" xfId="188"/>
    <cellStyle name="Плохой 2" xfId="189"/>
    <cellStyle name="Пояснение 2" xfId="190"/>
    <cellStyle name="Примечание 2" xfId="191"/>
    <cellStyle name="Процентный 2" xfId="192"/>
    <cellStyle name="Процентный 3" xfId="193"/>
    <cellStyle name="Процентный 3 2" xfId="194"/>
    <cellStyle name="Процентный 3 2 2" xfId="323"/>
    <cellStyle name="Процентный 3 3" xfId="324"/>
    <cellStyle name="Связанная ячейка 2" xfId="195"/>
    <cellStyle name="ТЕКСТ" xfId="196"/>
    <cellStyle name="Текст предупреждения 2" xfId="197"/>
    <cellStyle name="Финансовый [0] 2" xfId="198"/>
    <cellStyle name="Финансовый 10" xfId="199"/>
    <cellStyle name="Финансовый 11" xfId="200"/>
    <cellStyle name="Финансовый 12" xfId="201"/>
    <cellStyle name="Финансовый 12 2" xfId="258"/>
    <cellStyle name="Финансовый 13" xfId="202"/>
    <cellStyle name="Финансовый 13 2" xfId="203"/>
    <cellStyle name="Финансовый 13 2 2" xfId="325"/>
    <cellStyle name="Финансовый 13 2 3" xfId="341"/>
    <cellStyle name="Финансовый 13 2 4" xfId="353"/>
    <cellStyle name="Финансовый 13 2 5" xfId="356"/>
    <cellStyle name="Финансовый 13 2 6" xfId="359"/>
    <cellStyle name="Финансовый 13 3" xfId="326"/>
    <cellStyle name="Финансовый 13 4" xfId="340"/>
    <cellStyle name="Финансовый 13 5" xfId="352"/>
    <cellStyle name="Финансовый 13 6" xfId="355"/>
    <cellStyle name="Финансовый 13 7" xfId="358"/>
    <cellStyle name="Финансовый 14" xfId="204"/>
    <cellStyle name="Финансовый 14 2" xfId="205"/>
    <cellStyle name="Финансовый 14 2 2" xfId="327"/>
    <cellStyle name="Финансовый 14 2 3" xfId="343"/>
    <cellStyle name="Финансовый 14 2 4" xfId="354"/>
    <cellStyle name="Финансовый 14 2 5" xfId="357"/>
    <cellStyle name="Финансовый 14 2 6" xfId="360"/>
    <cellStyle name="Финансовый 14 3" xfId="342"/>
    <cellStyle name="Финансовый 15" xfId="336"/>
    <cellStyle name="Финансовый 16" xfId="337"/>
    <cellStyle name="Финансовый 2" xfId="206"/>
    <cellStyle name="Финансовый 2 2" xfId="207"/>
    <cellStyle name="Финансовый 2 2 2" xfId="259"/>
    <cellStyle name="Финансовый 2 2 2 2" xfId="347"/>
    <cellStyle name="Финансовый 2 3" xfId="208"/>
    <cellStyle name="Финансовый 2 4" xfId="260"/>
    <cellStyle name="Финансовый 2 4 2" xfId="349"/>
    <cellStyle name="Финансовый 3" xfId="209"/>
    <cellStyle name="Финансовый 3 2" xfId="210"/>
    <cellStyle name="Финансовый 3 2 2" xfId="328"/>
    <cellStyle name="Финансовый 4" xfId="211"/>
    <cellStyle name="Финансовый 4 2" xfId="261"/>
    <cellStyle name="Финансовый 4 2 2" xfId="350"/>
    <cellStyle name="Финансовый 5" xfId="212"/>
    <cellStyle name="Финансовый 5 2" xfId="262"/>
    <cellStyle name="Финансовый 5 2 2" xfId="351"/>
    <cellStyle name="Финансовый 6" xfId="213"/>
    <cellStyle name="Финансовый 6 2" xfId="214"/>
    <cellStyle name="Финансовый 6 2 2" xfId="215"/>
    <cellStyle name="Финансовый 6 2 2 2" xfId="344"/>
    <cellStyle name="Финансовый 6 2 3" xfId="216"/>
    <cellStyle name="Финансовый 6 2 3 2" xfId="329"/>
    <cellStyle name="Финансовый 6 2 4" xfId="330"/>
    <cellStyle name="Финансовый 6 3" xfId="217"/>
    <cellStyle name="Финансовый 6 3 2" xfId="331"/>
    <cellStyle name="Финансовый 6 4" xfId="332"/>
    <cellStyle name="Финансовый 7" xfId="218"/>
    <cellStyle name="Финансовый 8" xfId="219"/>
    <cellStyle name="Финансовый 9" xfId="220"/>
    <cellStyle name="Хороший 2" xfId="221"/>
    <cellStyle name="ЏђЋ–…Ќ’Ќ›‰" xfId="222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polyakova\Downloads\g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8%20&#1075;&#1086;&#1076;/&#1044;&#1083;&#1103;%20&#1088;&#1072;&#1089;&#1095;&#1077;&#1090;&#1072;%20&#1090;&#1072;&#1088;&#1080;&#1092;&#1086;&#1074;/&#1042;&#1052;&#1055;/&#1057;&#1073;&#1086;&#1088;/&#1057;&#1073;&#1086;&#1088;_&#1042;&#1052;&#1055;_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amatuzova\AppData\Local\Microsoft\Windows\Temporary%20Internet%20Files\Content.IE5\C9IKV2TN\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VAbih\Desktop\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cheva\&#1041;&#1102;&#1076;&#1078;&#1077;&#1090;%20&#1085;&#1072;%202013-2015%20&#1075;&#1086;&#1076;\&#1044;&#1083;&#1103;%20&#1088;&#1072;&#1089;&#1095;&#1105;&#1090;&#1072;%20&#1087;&#1086;&#1076;&#1091;&#1096;&#1077;&#1074;&#1086;&#1075;&#1086;%20&#1087;&#1086;%20&#1089;&#1082;&#1086;&#1088;&#1086;&#1081;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cheva\&#1041;&#1102;&#1076;&#1078;&#1077;&#1090;%20&#1085;&#1072;%202013-2015%20&#1075;&#1086;&#1076;\&#1044;&#1083;&#1103;%20&#1088;&#1072;&#1089;&#1095;&#1105;&#1090;&#1072;%20&#1087;&#1086;&#1076;&#1091;&#1096;&#1077;&#1074;&#1086;&#1075;&#1086;%20&#1087;&#1086;%20&#1089;&#1082;&#1086;&#1088;&#1086;&#1081;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 refreshError="1"/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150"/>
  <sheetViews>
    <sheetView tabSelected="1" view="pageBreakPreview" topLeftCell="G1" zoomScale="60" zoomScaleNormal="80" workbookViewId="0">
      <selection activeCell="I31" sqref="I31"/>
    </sheetView>
  </sheetViews>
  <sheetFormatPr defaultRowHeight="15" outlineLevelRow="1" outlineLevelCol="1"/>
  <cols>
    <col min="1" max="1" width="15" bestFit="1" customWidth="1"/>
    <col min="2" max="2" width="10.28515625" bestFit="1" customWidth="1"/>
    <col min="3" max="3" width="31.28515625" bestFit="1" customWidth="1"/>
    <col min="4" max="4" width="53.42578125" customWidth="1" outlineLevel="1"/>
    <col min="5" max="5" width="19.140625" customWidth="1" outlineLevel="1"/>
    <col min="6" max="6" width="35.5703125" customWidth="1" outlineLevel="1"/>
    <col min="7" max="7" width="34.42578125" customWidth="1" outlineLevel="1"/>
    <col min="8" max="8" width="23.140625" customWidth="1"/>
    <col min="9" max="9" width="17.28515625" customWidth="1" outlineLevel="1"/>
    <col min="10" max="11" width="12.140625" customWidth="1" outlineLevel="1"/>
    <col min="12" max="12" width="12.5703125" customWidth="1" outlineLevel="1"/>
    <col min="13" max="24" width="21.42578125" customWidth="1"/>
  </cols>
  <sheetData>
    <row r="1" spans="1:24" ht="45.75" customHeight="1">
      <c r="A1" s="95" t="s">
        <v>374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>
      <c r="A2" s="79"/>
      <c r="B2" s="79"/>
      <c r="C2" s="79"/>
      <c r="D2" s="79"/>
      <c r="E2" s="79"/>
      <c r="F2" s="79"/>
      <c r="G2" s="79"/>
      <c r="H2" s="79"/>
      <c r="I2" s="79"/>
      <c r="J2" s="93" t="s">
        <v>368</v>
      </c>
      <c r="K2" s="93"/>
      <c r="L2" s="93"/>
      <c r="M2" s="96" t="s">
        <v>369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</row>
    <row r="3" spans="1:24">
      <c r="A3" s="79"/>
      <c r="B3" s="79"/>
      <c r="C3" s="79"/>
      <c r="D3" s="79"/>
      <c r="E3" s="79"/>
      <c r="F3" s="79"/>
      <c r="G3" s="79"/>
      <c r="H3" s="79"/>
      <c r="I3" s="79"/>
      <c r="J3" s="93"/>
      <c r="K3" s="93"/>
      <c r="L3" s="93"/>
      <c r="M3" s="74">
        <v>110002</v>
      </c>
      <c r="N3" s="74">
        <v>110004</v>
      </c>
      <c r="O3" s="74">
        <v>110008</v>
      </c>
      <c r="P3" s="74">
        <v>110010</v>
      </c>
      <c r="Q3" s="74">
        <v>110013</v>
      </c>
      <c r="R3" s="74">
        <v>110060</v>
      </c>
      <c r="S3" s="74">
        <v>110064</v>
      </c>
      <c r="T3" s="74">
        <v>110068</v>
      </c>
      <c r="U3" s="74">
        <v>110014</v>
      </c>
      <c r="V3" s="74">
        <v>110017</v>
      </c>
      <c r="W3" s="74">
        <v>110019</v>
      </c>
      <c r="X3" s="74">
        <v>110027</v>
      </c>
    </row>
    <row r="4" spans="1:24" ht="75">
      <c r="A4" s="73" t="s">
        <v>103</v>
      </c>
      <c r="B4" s="75" t="s">
        <v>51</v>
      </c>
      <c r="C4" s="75" t="s">
        <v>52</v>
      </c>
      <c r="D4" s="91" t="s">
        <v>99</v>
      </c>
      <c r="E4" s="75" t="s">
        <v>100</v>
      </c>
      <c r="F4" s="76" t="s">
        <v>101</v>
      </c>
      <c r="G4" s="76" t="s">
        <v>102</v>
      </c>
      <c r="H4" s="77" t="s">
        <v>370</v>
      </c>
      <c r="I4" s="81" t="s">
        <v>371</v>
      </c>
      <c r="J4" s="94" t="s">
        <v>372</v>
      </c>
      <c r="K4" s="94"/>
      <c r="L4" s="94"/>
      <c r="M4" s="74" t="s">
        <v>5</v>
      </c>
      <c r="N4" s="80" t="s">
        <v>379</v>
      </c>
      <c r="O4" s="80" t="s">
        <v>380</v>
      </c>
      <c r="P4" s="80" t="s">
        <v>378</v>
      </c>
      <c r="Q4" s="80" t="s">
        <v>49</v>
      </c>
      <c r="R4" s="80" t="s">
        <v>50</v>
      </c>
      <c r="S4" s="80" t="s">
        <v>33</v>
      </c>
      <c r="T4" s="80" t="s">
        <v>0</v>
      </c>
      <c r="U4" s="80" t="s">
        <v>16</v>
      </c>
      <c r="V4" s="80" t="s">
        <v>13</v>
      </c>
      <c r="W4" s="80" t="s">
        <v>1</v>
      </c>
      <c r="X4" s="80" t="s">
        <v>98</v>
      </c>
    </row>
    <row r="5" spans="1:24" outlineLevel="1">
      <c r="A5" s="79"/>
      <c r="B5" s="82"/>
      <c r="C5" s="82"/>
      <c r="D5" s="83"/>
      <c r="E5" s="82"/>
      <c r="F5" s="82"/>
      <c r="G5" s="82"/>
      <c r="H5" s="82"/>
      <c r="I5" s="83" t="s">
        <v>373</v>
      </c>
      <c r="J5" s="83">
        <v>1.7</v>
      </c>
      <c r="K5" s="83">
        <v>1.8</v>
      </c>
      <c r="L5" s="83">
        <v>2.4</v>
      </c>
      <c r="M5" s="83">
        <v>1.7</v>
      </c>
      <c r="N5" s="83">
        <v>1.7</v>
      </c>
      <c r="O5" s="83">
        <v>1.7</v>
      </c>
      <c r="P5" s="83">
        <v>1.7</v>
      </c>
      <c r="Q5" s="83">
        <v>1.7</v>
      </c>
      <c r="R5" s="83">
        <v>1.7</v>
      </c>
      <c r="S5" s="83">
        <v>1.7</v>
      </c>
      <c r="T5" s="83">
        <v>1.7</v>
      </c>
      <c r="U5" s="83">
        <v>1.8</v>
      </c>
      <c r="V5" s="83">
        <v>1.8</v>
      </c>
      <c r="W5" s="83">
        <v>1.8</v>
      </c>
      <c r="X5" s="83">
        <v>2.4</v>
      </c>
    </row>
    <row r="6" spans="1:24">
      <c r="A6" s="71"/>
      <c r="B6" s="71">
        <v>1</v>
      </c>
      <c r="C6" s="78" t="s">
        <v>84</v>
      </c>
      <c r="D6" s="72"/>
      <c r="E6" s="71"/>
      <c r="F6" s="71"/>
      <c r="G6" s="71"/>
      <c r="H6" s="84">
        <v>167693</v>
      </c>
      <c r="I6" s="87">
        <v>0.15</v>
      </c>
      <c r="J6" s="89">
        <f>ROUND($I6*J$5/(1-$I6+$I6*J$5),4)</f>
        <v>0.23080000000000001</v>
      </c>
      <c r="K6" s="89">
        <f t="shared" ref="K6:L21" si="0">ROUND($I6*K$5/(1-$I6+$I6*K$5),4)</f>
        <v>0.24110000000000001</v>
      </c>
      <c r="L6" s="89">
        <f t="shared" si="0"/>
        <v>0.29749999999999999</v>
      </c>
      <c r="M6" s="90">
        <f>ROUND($H6*(M$5*$I6+(1-$I6)),2)</f>
        <v>185300.77</v>
      </c>
      <c r="N6" s="90">
        <f>ROUND($H6*(N$5*$I6+(1-$I6)),2)</f>
        <v>185300.77</v>
      </c>
      <c r="O6" s="90">
        <f t="shared" ref="O6:X21" si="1">ROUND($H6*(O$5*$I6+(1-$I6)),2)</f>
        <v>185300.77</v>
      </c>
      <c r="P6" s="90">
        <f t="shared" si="1"/>
        <v>185300.77</v>
      </c>
      <c r="Q6" s="90">
        <f t="shared" si="1"/>
        <v>185300.77</v>
      </c>
      <c r="R6" s="90">
        <f t="shared" si="1"/>
        <v>185300.77</v>
      </c>
      <c r="S6" s="90">
        <f t="shared" si="1"/>
        <v>185300.77</v>
      </c>
      <c r="T6" s="90">
        <f t="shared" si="1"/>
        <v>185300.77</v>
      </c>
      <c r="U6" s="90">
        <f t="shared" si="1"/>
        <v>187816.16</v>
      </c>
      <c r="V6" s="90">
        <f t="shared" si="1"/>
        <v>187816.16</v>
      </c>
      <c r="W6" s="90">
        <f t="shared" si="1"/>
        <v>187816.16</v>
      </c>
      <c r="X6" s="90">
        <f t="shared" si="1"/>
        <v>202908.53</v>
      </c>
    </row>
    <row r="7" spans="1:24" ht="60" outlineLevel="1">
      <c r="A7" s="85" t="s">
        <v>106</v>
      </c>
      <c r="B7" s="85">
        <v>1</v>
      </c>
      <c r="C7" s="85" t="s">
        <v>84</v>
      </c>
      <c r="D7" s="85" t="s">
        <v>104</v>
      </c>
      <c r="E7" s="85">
        <v>0</v>
      </c>
      <c r="F7" s="85">
        <v>0</v>
      </c>
      <c r="G7" s="85" t="s">
        <v>105</v>
      </c>
      <c r="H7" s="86">
        <v>167693</v>
      </c>
      <c r="I7" s="88">
        <v>0.15</v>
      </c>
      <c r="J7" s="89">
        <f t="shared" ref="J7:L70" si="2">ROUND($I7*J$5/(1-$I7+$I7*J$5),4)</f>
        <v>0.23080000000000001</v>
      </c>
      <c r="K7" s="89">
        <f t="shared" si="0"/>
        <v>0.24110000000000001</v>
      </c>
      <c r="L7" s="89">
        <f t="shared" si="0"/>
        <v>0.29749999999999999</v>
      </c>
      <c r="M7" s="90">
        <f t="shared" ref="M7:X22" si="3">ROUND($H7*(M$5*$I7+(1-$I7)),2)</f>
        <v>185300.77</v>
      </c>
      <c r="N7" s="90">
        <f t="shared" si="3"/>
        <v>185300.77</v>
      </c>
      <c r="O7" s="90">
        <f t="shared" si="1"/>
        <v>185300.77</v>
      </c>
      <c r="P7" s="90">
        <f t="shared" si="1"/>
        <v>185300.77</v>
      </c>
      <c r="Q7" s="90">
        <f t="shared" si="1"/>
        <v>185300.77</v>
      </c>
      <c r="R7" s="90">
        <f t="shared" si="1"/>
        <v>185300.77</v>
      </c>
      <c r="S7" s="90">
        <f t="shared" si="1"/>
        <v>185300.77</v>
      </c>
      <c r="T7" s="90">
        <f t="shared" si="1"/>
        <v>185300.77</v>
      </c>
      <c r="U7" s="90">
        <f t="shared" si="1"/>
        <v>187816.16</v>
      </c>
      <c r="V7" s="90">
        <f t="shared" si="1"/>
        <v>187816.16</v>
      </c>
      <c r="W7" s="90">
        <f t="shared" si="1"/>
        <v>187816.16</v>
      </c>
      <c r="X7" s="90">
        <f t="shared" si="1"/>
        <v>202908.53</v>
      </c>
    </row>
    <row r="8" spans="1:24" ht="105" outlineLevel="1">
      <c r="A8" s="85" t="s">
        <v>109</v>
      </c>
      <c r="B8" s="85">
        <v>1</v>
      </c>
      <c r="C8" s="85" t="s">
        <v>84</v>
      </c>
      <c r="D8" s="85" t="s">
        <v>107</v>
      </c>
      <c r="E8" s="85">
        <v>0</v>
      </c>
      <c r="F8" s="85">
        <v>0</v>
      </c>
      <c r="G8" s="85" t="s">
        <v>108</v>
      </c>
      <c r="H8" s="86">
        <v>167693</v>
      </c>
      <c r="I8" s="88">
        <v>0.15</v>
      </c>
      <c r="J8" s="89">
        <f t="shared" si="2"/>
        <v>0.23080000000000001</v>
      </c>
      <c r="K8" s="89">
        <f t="shared" si="0"/>
        <v>0.24110000000000001</v>
      </c>
      <c r="L8" s="89">
        <f t="shared" si="0"/>
        <v>0.29749999999999999</v>
      </c>
      <c r="M8" s="90">
        <f t="shared" si="3"/>
        <v>185300.77</v>
      </c>
      <c r="N8" s="90">
        <f t="shared" si="3"/>
        <v>185300.77</v>
      </c>
      <c r="O8" s="90">
        <f t="shared" si="1"/>
        <v>185300.77</v>
      </c>
      <c r="P8" s="90">
        <f t="shared" si="1"/>
        <v>185300.77</v>
      </c>
      <c r="Q8" s="90">
        <f t="shared" si="1"/>
        <v>185300.77</v>
      </c>
      <c r="R8" s="90">
        <f t="shared" si="1"/>
        <v>185300.77</v>
      </c>
      <c r="S8" s="90">
        <f t="shared" si="1"/>
        <v>185300.77</v>
      </c>
      <c r="T8" s="90">
        <f t="shared" si="1"/>
        <v>185300.77</v>
      </c>
      <c r="U8" s="90">
        <f t="shared" si="1"/>
        <v>187816.16</v>
      </c>
      <c r="V8" s="90">
        <f t="shared" si="1"/>
        <v>187816.16</v>
      </c>
      <c r="W8" s="90">
        <f t="shared" si="1"/>
        <v>187816.16</v>
      </c>
      <c r="X8" s="90">
        <f t="shared" si="1"/>
        <v>202908.53</v>
      </c>
    </row>
    <row r="9" spans="1:24" ht="75" outlineLevel="1">
      <c r="A9" s="85" t="s">
        <v>112</v>
      </c>
      <c r="B9" s="85">
        <v>1</v>
      </c>
      <c r="C9" s="85" t="s">
        <v>84</v>
      </c>
      <c r="D9" s="85" t="s">
        <v>110</v>
      </c>
      <c r="E9" s="85">
        <v>0</v>
      </c>
      <c r="F9" s="85">
        <v>0</v>
      </c>
      <c r="G9" s="85" t="s">
        <v>111</v>
      </c>
      <c r="H9" s="86">
        <v>167693</v>
      </c>
      <c r="I9" s="88">
        <v>0.15</v>
      </c>
      <c r="J9" s="89">
        <f t="shared" si="2"/>
        <v>0.23080000000000001</v>
      </c>
      <c r="K9" s="89">
        <f t="shared" si="0"/>
        <v>0.24110000000000001</v>
      </c>
      <c r="L9" s="89">
        <f t="shared" si="0"/>
        <v>0.29749999999999999</v>
      </c>
      <c r="M9" s="90">
        <f t="shared" si="3"/>
        <v>185300.77</v>
      </c>
      <c r="N9" s="90">
        <f t="shared" si="3"/>
        <v>185300.77</v>
      </c>
      <c r="O9" s="90">
        <f t="shared" si="1"/>
        <v>185300.77</v>
      </c>
      <c r="P9" s="90">
        <f t="shared" si="1"/>
        <v>185300.77</v>
      </c>
      <c r="Q9" s="90">
        <f t="shared" si="1"/>
        <v>185300.77</v>
      </c>
      <c r="R9" s="90">
        <f t="shared" si="1"/>
        <v>185300.77</v>
      </c>
      <c r="S9" s="90">
        <f t="shared" si="1"/>
        <v>185300.77</v>
      </c>
      <c r="T9" s="90">
        <f t="shared" si="1"/>
        <v>185300.77</v>
      </c>
      <c r="U9" s="90">
        <f t="shared" si="1"/>
        <v>187816.16</v>
      </c>
      <c r="V9" s="90">
        <f t="shared" si="1"/>
        <v>187816.16</v>
      </c>
      <c r="W9" s="90">
        <f t="shared" si="1"/>
        <v>187816.16</v>
      </c>
      <c r="X9" s="90">
        <f t="shared" si="1"/>
        <v>202908.53</v>
      </c>
    </row>
    <row r="10" spans="1:24">
      <c r="A10" s="71"/>
      <c r="B10" s="71">
        <v>2</v>
      </c>
      <c r="C10" s="78" t="s">
        <v>84</v>
      </c>
      <c r="D10" s="85"/>
      <c r="E10" s="85"/>
      <c r="F10" s="85"/>
      <c r="G10" s="85"/>
      <c r="H10" s="84">
        <v>179940</v>
      </c>
      <c r="I10" s="87">
        <v>0.3</v>
      </c>
      <c r="J10" s="89">
        <f t="shared" si="2"/>
        <v>0.42149999999999999</v>
      </c>
      <c r="K10" s="89">
        <f t="shared" si="0"/>
        <v>0.4355</v>
      </c>
      <c r="L10" s="89">
        <f t="shared" si="0"/>
        <v>0.50700000000000001</v>
      </c>
      <c r="M10" s="90">
        <f t="shared" si="3"/>
        <v>217727.4</v>
      </c>
      <c r="N10" s="90">
        <f t="shared" si="3"/>
        <v>217727.4</v>
      </c>
      <c r="O10" s="90">
        <f t="shared" si="1"/>
        <v>217727.4</v>
      </c>
      <c r="P10" s="90">
        <f t="shared" si="1"/>
        <v>217727.4</v>
      </c>
      <c r="Q10" s="90">
        <f t="shared" si="1"/>
        <v>217727.4</v>
      </c>
      <c r="R10" s="90">
        <f t="shared" si="1"/>
        <v>217727.4</v>
      </c>
      <c r="S10" s="90">
        <f t="shared" si="1"/>
        <v>217727.4</v>
      </c>
      <c r="T10" s="90">
        <f t="shared" si="1"/>
        <v>217727.4</v>
      </c>
      <c r="U10" s="90">
        <f t="shared" si="1"/>
        <v>223125.6</v>
      </c>
      <c r="V10" s="90">
        <f t="shared" si="1"/>
        <v>223125.6</v>
      </c>
      <c r="W10" s="90">
        <f t="shared" si="1"/>
        <v>223125.6</v>
      </c>
      <c r="X10" s="90">
        <f t="shared" si="1"/>
        <v>255514.8</v>
      </c>
    </row>
    <row r="11" spans="1:24" ht="30" outlineLevel="1">
      <c r="A11" s="85" t="s">
        <v>115</v>
      </c>
      <c r="B11" s="85">
        <v>2</v>
      </c>
      <c r="C11" s="85" t="s">
        <v>84</v>
      </c>
      <c r="D11" s="85" t="s">
        <v>113</v>
      </c>
      <c r="E11" s="85">
        <v>0</v>
      </c>
      <c r="F11" s="85">
        <v>0</v>
      </c>
      <c r="G11" s="85" t="s">
        <v>114</v>
      </c>
      <c r="H11" s="86">
        <v>179940</v>
      </c>
      <c r="I11" s="88">
        <v>0.3</v>
      </c>
      <c r="J11" s="89">
        <f t="shared" si="2"/>
        <v>0.42149999999999999</v>
      </c>
      <c r="K11" s="89">
        <f t="shared" si="0"/>
        <v>0.4355</v>
      </c>
      <c r="L11" s="89">
        <f t="shared" si="0"/>
        <v>0.50700000000000001</v>
      </c>
      <c r="M11" s="90">
        <f t="shared" si="3"/>
        <v>217727.4</v>
      </c>
      <c r="N11" s="90">
        <f t="shared" si="3"/>
        <v>217727.4</v>
      </c>
      <c r="O11" s="90">
        <f t="shared" si="1"/>
        <v>217727.4</v>
      </c>
      <c r="P11" s="90">
        <f t="shared" si="1"/>
        <v>217727.4</v>
      </c>
      <c r="Q11" s="90">
        <f t="shared" si="1"/>
        <v>217727.4</v>
      </c>
      <c r="R11" s="90">
        <f t="shared" si="1"/>
        <v>217727.4</v>
      </c>
      <c r="S11" s="90">
        <f t="shared" si="1"/>
        <v>217727.4</v>
      </c>
      <c r="T11" s="90">
        <f t="shared" si="1"/>
        <v>217727.4</v>
      </c>
      <c r="U11" s="90">
        <f t="shared" si="1"/>
        <v>223125.6</v>
      </c>
      <c r="V11" s="90">
        <f t="shared" si="1"/>
        <v>223125.6</v>
      </c>
      <c r="W11" s="90">
        <f t="shared" si="1"/>
        <v>223125.6</v>
      </c>
      <c r="X11" s="90">
        <f t="shared" si="1"/>
        <v>255514.8</v>
      </c>
    </row>
    <row r="12" spans="1:24">
      <c r="A12" s="71"/>
      <c r="B12" s="71">
        <v>3</v>
      </c>
      <c r="C12" s="78" t="s">
        <v>78</v>
      </c>
      <c r="D12" s="85"/>
      <c r="E12" s="85"/>
      <c r="F12" s="85"/>
      <c r="G12" s="85"/>
      <c r="H12" s="84">
        <v>127868</v>
      </c>
      <c r="I12" s="87">
        <v>0.3</v>
      </c>
      <c r="J12" s="89">
        <f t="shared" si="2"/>
        <v>0.42149999999999999</v>
      </c>
      <c r="K12" s="89">
        <f t="shared" si="0"/>
        <v>0.4355</v>
      </c>
      <c r="L12" s="89">
        <f t="shared" si="0"/>
        <v>0.50700000000000001</v>
      </c>
      <c r="M12" s="90">
        <f t="shared" si="3"/>
        <v>154720.28</v>
      </c>
      <c r="N12" s="90">
        <f t="shared" si="3"/>
        <v>154720.28</v>
      </c>
      <c r="O12" s="90">
        <f t="shared" si="1"/>
        <v>154720.28</v>
      </c>
      <c r="P12" s="90">
        <f t="shared" si="1"/>
        <v>154720.28</v>
      </c>
      <c r="Q12" s="90">
        <f t="shared" si="1"/>
        <v>154720.28</v>
      </c>
      <c r="R12" s="90">
        <f t="shared" si="1"/>
        <v>154720.28</v>
      </c>
      <c r="S12" s="90">
        <f t="shared" si="1"/>
        <v>154720.28</v>
      </c>
      <c r="T12" s="90">
        <f t="shared" si="1"/>
        <v>154720.28</v>
      </c>
      <c r="U12" s="90">
        <f t="shared" si="1"/>
        <v>158556.32</v>
      </c>
      <c r="V12" s="90">
        <f t="shared" si="1"/>
        <v>158556.32</v>
      </c>
      <c r="W12" s="90">
        <f t="shared" si="1"/>
        <v>158556.32</v>
      </c>
      <c r="X12" s="90">
        <f t="shared" si="1"/>
        <v>181572.56</v>
      </c>
    </row>
    <row r="13" spans="1:24" ht="120" outlineLevel="1">
      <c r="A13" s="85" t="s">
        <v>118</v>
      </c>
      <c r="B13" s="85">
        <v>3</v>
      </c>
      <c r="C13" s="85" t="s">
        <v>78</v>
      </c>
      <c r="D13" s="85" t="s">
        <v>116</v>
      </c>
      <c r="E13" s="85">
        <v>0</v>
      </c>
      <c r="F13" s="85">
        <v>0</v>
      </c>
      <c r="G13" s="85" t="s">
        <v>117</v>
      </c>
      <c r="H13" s="86">
        <v>127868</v>
      </c>
      <c r="I13" s="88">
        <v>0.3</v>
      </c>
      <c r="J13" s="89">
        <f t="shared" si="2"/>
        <v>0.42149999999999999</v>
      </c>
      <c r="K13" s="89">
        <f t="shared" si="0"/>
        <v>0.4355</v>
      </c>
      <c r="L13" s="89">
        <f t="shared" si="0"/>
        <v>0.50700000000000001</v>
      </c>
      <c r="M13" s="90">
        <f t="shared" si="3"/>
        <v>154720.28</v>
      </c>
      <c r="N13" s="90">
        <f t="shared" si="3"/>
        <v>154720.28</v>
      </c>
      <c r="O13" s="90">
        <f t="shared" si="1"/>
        <v>154720.28</v>
      </c>
      <c r="P13" s="90">
        <f t="shared" si="1"/>
        <v>154720.28</v>
      </c>
      <c r="Q13" s="90">
        <f t="shared" si="1"/>
        <v>154720.28</v>
      </c>
      <c r="R13" s="90">
        <f t="shared" si="1"/>
        <v>154720.28</v>
      </c>
      <c r="S13" s="90">
        <f t="shared" si="1"/>
        <v>154720.28</v>
      </c>
      <c r="T13" s="90">
        <f t="shared" si="1"/>
        <v>154720.28</v>
      </c>
      <c r="U13" s="90">
        <f t="shared" si="1"/>
        <v>158556.32</v>
      </c>
      <c r="V13" s="90">
        <f t="shared" si="1"/>
        <v>158556.32</v>
      </c>
      <c r="W13" s="90">
        <f t="shared" si="1"/>
        <v>158556.32</v>
      </c>
      <c r="X13" s="90">
        <f t="shared" si="1"/>
        <v>181572.56</v>
      </c>
    </row>
    <row r="14" spans="1:24" ht="135" outlineLevel="1">
      <c r="A14" s="85" t="s">
        <v>121</v>
      </c>
      <c r="B14" s="85">
        <v>3</v>
      </c>
      <c r="C14" s="85" t="s">
        <v>78</v>
      </c>
      <c r="D14" s="85" t="s">
        <v>119</v>
      </c>
      <c r="E14" s="85">
        <v>0</v>
      </c>
      <c r="F14" s="85">
        <v>0</v>
      </c>
      <c r="G14" s="85" t="s">
        <v>120</v>
      </c>
      <c r="H14" s="86">
        <v>127868</v>
      </c>
      <c r="I14" s="88">
        <v>0.3</v>
      </c>
      <c r="J14" s="89">
        <f t="shared" si="2"/>
        <v>0.42149999999999999</v>
      </c>
      <c r="K14" s="89">
        <f t="shared" si="0"/>
        <v>0.4355</v>
      </c>
      <c r="L14" s="89">
        <f t="shared" si="0"/>
        <v>0.50700000000000001</v>
      </c>
      <c r="M14" s="90">
        <f t="shared" si="3"/>
        <v>154720.28</v>
      </c>
      <c r="N14" s="90">
        <f t="shared" si="3"/>
        <v>154720.28</v>
      </c>
      <c r="O14" s="90">
        <f t="shared" si="1"/>
        <v>154720.28</v>
      </c>
      <c r="P14" s="90">
        <f t="shared" si="1"/>
        <v>154720.28</v>
      </c>
      <c r="Q14" s="90">
        <f t="shared" si="1"/>
        <v>154720.28</v>
      </c>
      <c r="R14" s="90">
        <f t="shared" si="1"/>
        <v>154720.28</v>
      </c>
      <c r="S14" s="90">
        <f t="shared" si="1"/>
        <v>154720.28</v>
      </c>
      <c r="T14" s="90">
        <f t="shared" si="1"/>
        <v>154720.28</v>
      </c>
      <c r="U14" s="90">
        <f t="shared" si="1"/>
        <v>158556.32</v>
      </c>
      <c r="V14" s="90">
        <f t="shared" si="1"/>
        <v>158556.32</v>
      </c>
      <c r="W14" s="90">
        <f t="shared" si="1"/>
        <v>158556.32</v>
      </c>
      <c r="X14" s="90">
        <f t="shared" si="1"/>
        <v>181572.56</v>
      </c>
    </row>
    <row r="15" spans="1:24">
      <c r="A15" s="71"/>
      <c r="B15" s="71">
        <v>4</v>
      </c>
      <c r="C15" s="78" t="s">
        <v>78</v>
      </c>
      <c r="D15" s="85"/>
      <c r="E15" s="85"/>
      <c r="F15" s="85"/>
      <c r="G15" s="85"/>
      <c r="H15" s="84">
        <v>193358</v>
      </c>
      <c r="I15" s="87">
        <v>0.3</v>
      </c>
      <c r="J15" s="89">
        <f t="shared" si="2"/>
        <v>0.42149999999999999</v>
      </c>
      <c r="K15" s="89">
        <f t="shared" si="0"/>
        <v>0.4355</v>
      </c>
      <c r="L15" s="89">
        <f t="shared" si="0"/>
        <v>0.50700000000000001</v>
      </c>
      <c r="M15" s="90">
        <f t="shared" si="3"/>
        <v>233963.18</v>
      </c>
      <c r="N15" s="90">
        <f t="shared" si="3"/>
        <v>233963.18</v>
      </c>
      <c r="O15" s="90">
        <f t="shared" si="1"/>
        <v>233963.18</v>
      </c>
      <c r="P15" s="90">
        <f t="shared" si="1"/>
        <v>233963.18</v>
      </c>
      <c r="Q15" s="90">
        <f t="shared" si="1"/>
        <v>233963.18</v>
      </c>
      <c r="R15" s="90">
        <f t="shared" si="1"/>
        <v>233963.18</v>
      </c>
      <c r="S15" s="90">
        <f t="shared" si="1"/>
        <v>233963.18</v>
      </c>
      <c r="T15" s="90">
        <f t="shared" si="1"/>
        <v>233963.18</v>
      </c>
      <c r="U15" s="90">
        <f t="shared" si="1"/>
        <v>239763.92</v>
      </c>
      <c r="V15" s="90">
        <f t="shared" si="1"/>
        <v>239763.92</v>
      </c>
      <c r="W15" s="90">
        <f t="shared" si="1"/>
        <v>239763.92</v>
      </c>
      <c r="X15" s="90">
        <f t="shared" si="1"/>
        <v>274568.36</v>
      </c>
    </row>
    <row r="16" spans="1:24" ht="105" outlineLevel="1">
      <c r="A16" s="85" t="s">
        <v>124</v>
      </c>
      <c r="B16" s="85">
        <v>4</v>
      </c>
      <c r="C16" s="85" t="s">
        <v>78</v>
      </c>
      <c r="D16" s="85" t="s">
        <v>122</v>
      </c>
      <c r="E16" s="85">
        <v>0</v>
      </c>
      <c r="F16" s="85">
        <v>0</v>
      </c>
      <c r="G16" s="85" t="s">
        <v>123</v>
      </c>
      <c r="H16" s="86">
        <v>193358</v>
      </c>
      <c r="I16" s="88">
        <v>0.3</v>
      </c>
      <c r="J16" s="89">
        <f t="shared" si="2"/>
        <v>0.42149999999999999</v>
      </c>
      <c r="K16" s="89">
        <f t="shared" si="0"/>
        <v>0.4355</v>
      </c>
      <c r="L16" s="89">
        <f t="shared" si="0"/>
        <v>0.50700000000000001</v>
      </c>
      <c r="M16" s="90">
        <f t="shared" si="3"/>
        <v>233963.18</v>
      </c>
      <c r="N16" s="90">
        <f t="shared" si="3"/>
        <v>233963.18</v>
      </c>
      <c r="O16" s="90">
        <f t="shared" si="1"/>
        <v>233963.18</v>
      </c>
      <c r="P16" s="90">
        <f t="shared" si="1"/>
        <v>233963.18</v>
      </c>
      <c r="Q16" s="90">
        <f t="shared" si="1"/>
        <v>233963.18</v>
      </c>
      <c r="R16" s="90">
        <f t="shared" si="1"/>
        <v>233963.18</v>
      </c>
      <c r="S16" s="90">
        <f t="shared" si="1"/>
        <v>233963.18</v>
      </c>
      <c r="T16" s="90">
        <f t="shared" si="1"/>
        <v>233963.18</v>
      </c>
      <c r="U16" s="90">
        <f t="shared" si="1"/>
        <v>239763.92</v>
      </c>
      <c r="V16" s="90">
        <f t="shared" si="1"/>
        <v>239763.92</v>
      </c>
      <c r="W16" s="90">
        <f t="shared" si="1"/>
        <v>239763.92</v>
      </c>
      <c r="X16" s="90">
        <f t="shared" si="1"/>
        <v>274568.36</v>
      </c>
    </row>
    <row r="17" spans="1:24">
      <c r="A17" s="71"/>
      <c r="B17" s="71">
        <v>5</v>
      </c>
      <c r="C17" s="78" t="s">
        <v>93</v>
      </c>
      <c r="D17" s="85"/>
      <c r="E17" s="85"/>
      <c r="F17" s="85"/>
      <c r="G17" s="85"/>
      <c r="H17" s="84">
        <v>134510</v>
      </c>
      <c r="I17" s="87">
        <v>0.15</v>
      </c>
      <c r="J17" s="89">
        <f t="shared" si="2"/>
        <v>0.23080000000000001</v>
      </c>
      <c r="K17" s="89">
        <f t="shared" si="0"/>
        <v>0.24110000000000001</v>
      </c>
      <c r="L17" s="89">
        <f t="shared" si="0"/>
        <v>0.29749999999999999</v>
      </c>
      <c r="M17" s="90">
        <f t="shared" si="3"/>
        <v>148633.54999999999</v>
      </c>
      <c r="N17" s="90">
        <f t="shared" si="3"/>
        <v>148633.54999999999</v>
      </c>
      <c r="O17" s="90">
        <f t="shared" si="1"/>
        <v>148633.54999999999</v>
      </c>
      <c r="P17" s="90">
        <f t="shared" si="1"/>
        <v>148633.54999999999</v>
      </c>
      <c r="Q17" s="90">
        <f t="shared" si="1"/>
        <v>148633.54999999999</v>
      </c>
      <c r="R17" s="90">
        <f t="shared" si="1"/>
        <v>148633.54999999999</v>
      </c>
      <c r="S17" s="90">
        <f t="shared" si="1"/>
        <v>148633.54999999999</v>
      </c>
      <c r="T17" s="90">
        <f t="shared" si="1"/>
        <v>148633.54999999999</v>
      </c>
      <c r="U17" s="90">
        <f t="shared" si="1"/>
        <v>150651.20000000001</v>
      </c>
      <c r="V17" s="90">
        <f t="shared" si="1"/>
        <v>150651.20000000001</v>
      </c>
      <c r="W17" s="90">
        <f t="shared" si="1"/>
        <v>150651.20000000001</v>
      </c>
      <c r="X17" s="90">
        <f t="shared" si="1"/>
        <v>162757.1</v>
      </c>
    </row>
    <row r="18" spans="1:24" ht="120" outlineLevel="1">
      <c r="A18" s="85" t="s">
        <v>127</v>
      </c>
      <c r="B18" s="85">
        <v>5</v>
      </c>
      <c r="C18" s="85" t="s">
        <v>93</v>
      </c>
      <c r="D18" s="85" t="s">
        <v>125</v>
      </c>
      <c r="E18" s="85">
        <v>0</v>
      </c>
      <c r="F18" s="85">
        <v>0</v>
      </c>
      <c r="G18" s="85" t="s">
        <v>126</v>
      </c>
      <c r="H18" s="86">
        <v>134510</v>
      </c>
      <c r="I18" s="88">
        <v>0.15</v>
      </c>
      <c r="J18" s="89">
        <f t="shared" si="2"/>
        <v>0.23080000000000001</v>
      </c>
      <c r="K18" s="89">
        <f t="shared" si="0"/>
        <v>0.24110000000000001</v>
      </c>
      <c r="L18" s="89">
        <f t="shared" si="0"/>
        <v>0.29749999999999999</v>
      </c>
      <c r="M18" s="90">
        <f t="shared" si="3"/>
        <v>148633.54999999999</v>
      </c>
      <c r="N18" s="90">
        <f t="shared" si="3"/>
        <v>148633.54999999999</v>
      </c>
      <c r="O18" s="90">
        <f t="shared" si="1"/>
        <v>148633.54999999999</v>
      </c>
      <c r="P18" s="90">
        <f t="shared" si="1"/>
        <v>148633.54999999999</v>
      </c>
      <c r="Q18" s="90">
        <f t="shared" si="1"/>
        <v>148633.54999999999</v>
      </c>
      <c r="R18" s="90">
        <f t="shared" si="1"/>
        <v>148633.54999999999</v>
      </c>
      <c r="S18" s="90">
        <f t="shared" si="1"/>
        <v>148633.54999999999</v>
      </c>
      <c r="T18" s="90">
        <f t="shared" si="1"/>
        <v>148633.54999999999</v>
      </c>
      <c r="U18" s="90">
        <f t="shared" si="1"/>
        <v>150651.20000000001</v>
      </c>
      <c r="V18" s="90">
        <f t="shared" si="1"/>
        <v>150651.20000000001</v>
      </c>
      <c r="W18" s="90">
        <f t="shared" si="1"/>
        <v>150651.20000000001</v>
      </c>
      <c r="X18" s="90">
        <f t="shared" si="1"/>
        <v>162757.1</v>
      </c>
    </row>
    <row r="19" spans="1:24" ht="105" outlineLevel="1">
      <c r="A19" s="85" t="s">
        <v>130</v>
      </c>
      <c r="B19" s="85">
        <v>5</v>
      </c>
      <c r="C19" s="85" t="s">
        <v>93</v>
      </c>
      <c r="D19" s="85" t="s">
        <v>128</v>
      </c>
      <c r="E19" s="85">
        <v>0</v>
      </c>
      <c r="F19" s="85">
        <v>0</v>
      </c>
      <c r="G19" s="85" t="s">
        <v>129</v>
      </c>
      <c r="H19" s="86">
        <v>134510</v>
      </c>
      <c r="I19" s="88">
        <v>0.15</v>
      </c>
      <c r="J19" s="89">
        <f t="shared" si="2"/>
        <v>0.23080000000000001</v>
      </c>
      <c r="K19" s="89">
        <f t="shared" si="0"/>
        <v>0.24110000000000001</v>
      </c>
      <c r="L19" s="89">
        <f t="shared" si="0"/>
        <v>0.29749999999999999</v>
      </c>
      <c r="M19" s="90">
        <f t="shared" si="3"/>
        <v>148633.54999999999</v>
      </c>
      <c r="N19" s="90">
        <f t="shared" si="3"/>
        <v>148633.54999999999</v>
      </c>
      <c r="O19" s="90">
        <f t="shared" si="1"/>
        <v>148633.54999999999</v>
      </c>
      <c r="P19" s="90">
        <f t="shared" si="1"/>
        <v>148633.54999999999</v>
      </c>
      <c r="Q19" s="90">
        <f t="shared" si="1"/>
        <v>148633.54999999999</v>
      </c>
      <c r="R19" s="90">
        <f t="shared" si="1"/>
        <v>148633.54999999999</v>
      </c>
      <c r="S19" s="90">
        <f t="shared" si="1"/>
        <v>148633.54999999999</v>
      </c>
      <c r="T19" s="90">
        <f t="shared" si="1"/>
        <v>148633.54999999999</v>
      </c>
      <c r="U19" s="90">
        <f t="shared" si="1"/>
        <v>150651.20000000001</v>
      </c>
      <c r="V19" s="90">
        <f t="shared" si="1"/>
        <v>150651.20000000001</v>
      </c>
      <c r="W19" s="90">
        <f t="shared" si="1"/>
        <v>150651.20000000001</v>
      </c>
      <c r="X19" s="90">
        <f t="shared" si="1"/>
        <v>162757.1</v>
      </c>
    </row>
    <row r="20" spans="1:24">
      <c r="A20" s="71"/>
      <c r="B20" s="71">
        <v>6</v>
      </c>
      <c r="C20" s="78" t="s">
        <v>95</v>
      </c>
      <c r="D20" s="85"/>
      <c r="E20" s="85"/>
      <c r="F20" s="85"/>
      <c r="G20" s="85"/>
      <c r="H20" s="84">
        <v>150034</v>
      </c>
      <c r="I20" s="87">
        <v>0.3</v>
      </c>
      <c r="J20" s="89">
        <f t="shared" si="2"/>
        <v>0.42149999999999999</v>
      </c>
      <c r="K20" s="89">
        <f t="shared" si="0"/>
        <v>0.4355</v>
      </c>
      <c r="L20" s="89">
        <f t="shared" si="0"/>
        <v>0.50700000000000001</v>
      </c>
      <c r="M20" s="90">
        <f t="shared" si="3"/>
        <v>181541.14</v>
      </c>
      <c r="N20" s="90">
        <f t="shared" si="3"/>
        <v>181541.14</v>
      </c>
      <c r="O20" s="90">
        <f t="shared" si="1"/>
        <v>181541.14</v>
      </c>
      <c r="P20" s="90">
        <f t="shared" si="1"/>
        <v>181541.14</v>
      </c>
      <c r="Q20" s="90">
        <f t="shared" si="1"/>
        <v>181541.14</v>
      </c>
      <c r="R20" s="90">
        <f t="shared" si="1"/>
        <v>181541.14</v>
      </c>
      <c r="S20" s="90">
        <f t="shared" si="1"/>
        <v>181541.14</v>
      </c>
      <c r="T20" s="90">
        <f t="shared" si="1"/>
        <v>181541.14</v>
      </c>
      <c r="U20" s="90">
        <f t="shared" si="1"/>
        <v>186042.16</v>
      </c>
      <c r="V20" s="90">
        <f t="shared" si="1"/>
        <v>186042.16</v>
      </c>
      <c r="W20" s="90">
        <f t="shared" si="1"/>
        <v>186042.16</v>
      </c>
      <c r="X20" s="90">
        <f t="shared" si="1"/>
        <v>213048.28</v>
      </c>
    </row>
    <row r="21" spans="1:24" ht="150" outlineLevel="1">
      <c r="A21" s="85" t="s">
        <v>133</v>
      </c>
      <c r="B21" s="85">
        <v>6</v>
      </c>
      <c r="C21" s="85" t="s">
        <v>95</v>
      </c>
      <c r="D21" s="85" t="s">
        <v>131</v>
      </c>
      <c r="E21" s="85">
        <v>0</v>
      </c>
      <c r="F21" s="85">
        <v>0</v>
      </c>
      <c r="G21" s="85" t="s">
        <v>132</v>
      </c>
      <c r="H21" s="86">
        <v>150034</v>
      </c>
      <c r="I21" s="88">
        <v>0.3</v>
      </c>
      <c r="J21" s="89">
        <f t="shared" si="2"/>
        <v>0.42149999999999999</v>
      </c>
      <c r="K21" s="89">
        <f t="shared" si="0"/>
        <v>0.4355</v>
      </c>
      <c r="L21" s="89">
        <f t="shared" si="0"/>
        <v>0.50700000000000001</v>
      </c>
      <c r="M21" s="90">
        <f t="shared" si="3"/>
        <v>181541.14</v>
      </c>
      <c r="N21" s="90">
        <f t="shared" si="3"/>
        <v>181541.14</v>
      </c>
      <c r="O21" s="90">
        <f t="shared" si="1"/>
        <v>181541.14</v>
      </c>
      <c r="P21" s="90">
        <f t="shared" si="1"/>
        <v>181541.14</v>
      </c>
      <c r="Q21" s="90">
        <f t="shared" si="1"/>
        <v>181541.14</v>
      </c>
      <c r="R21" s="90">
        <f t="shared" si="1"/>
        <v>181541.14</v>
      </c>
      <c r="S21" s="90">
        <f t="shared" si="1"/>
        <v>181541.14</v>
      </c>
      <c r="T21" s="90">
        <f t="shared" si="1"/>
        <v>181541.14</v>
      </c>
      <c r="U21" s="90">
        <f t="shared" si="1"/>
        <v>186042.16</v>
      </c>
      <c r="V21" s="90">
        <f t="shared" si="1"/>
        <v>186042.16</v>
      </c>
      <c r="W21" s="90">
        <f t="shared" si="1"/>
        <v>186042.16</v>
      </c>
      <c r="X21" s="90">
        <f t="shared" si="1"/>
        <v>213048.28</v>
      </c>
    </row>
    <row r="22" spans="1:24">
      <c r="A22" s="71"/>
      <c r="B22" s="71">
        <v>7</v>
      </c>
      <c r="C22" s="78" t="s">
        <v>95</v>
      </c>
      <c r="D22" s="85"/>
      <c r="E22" s="85"/>
      <c r="F22" s="85"/>
      <c r="G22" s="85"/>
      <c r="H22" s="84">
        <v>449410</v>
      </c>
      <c r="I22" s="87">
        <v>0.15</v>
      </c>
      <c r="J22" s="89">
        <f t="shared" si="2"/>
        <v>0.23080000000000001</v>
      </c>
      <c r="K22" s="89">
        <f t="shared" si="2"/>
        <v>0.24110000000000001</v>
      </c>
      <c r="L22" s="89">
        <f t="shared" si="2"/>
        <v>0.29749999999999999</v>
      </c>
      <c r="M22" s="90">
        <f t="shared" si="3"/>
        <v>496598.05</v>
      </c>
      <c r="N22" s="90">
        <f t="shared" si="3"/>
        <v>496598.05</v>
      </c>
      <c r="O22" s="90">
        <f t="shared" si="3"/>
        <v>496598.05</v>
      </c>
      <c r="P22" s="90">
        <f t="shared" si="3"/>
        <v>496598.05</v>
      </c>
      <c r="Q22" s="90">
        <f t="shared" si="3"/>
        <v>496598.05</v>
      </c>
      <c r="R22" s="90">
        <f t="shared" si="3"/>
        <v>496598.05</v>
      </c>
      <c r="S22" s="90">
        <f t="shared" si="3"/>
        <v>496598.05</v>
      </c>
      <c r="T22" s="90">
        <f t="shared" si="3"/>
        <v>496598.05</v>
      </c>
      <c r="U22" s="90">
        <f t="shared" si="3"/>
        <v>503339.2</v>
      </c>
      <c r="V22" s="90">
        <f t="shared" si="3"/>
        <v>503339.2</v>
      </c>
      <c r="W22" s="90">
        <f t="shared" si="3"/>
        <v>503339.2</v>
      </c>
      <c r="X22" s="90">
        <f t="shared" si="3"/>
        <v>543786.1</v>
      </c>
    </row>
    <row r="23" spans="1:24" ht="45" outlineLevel="1">
      <c r="A23" s="85" t="s">
        <v>136</v>
      </c>
      <c r="B23" s="85">
        <v>7</v>
      </c>
      <c r="C23" s="85" t="s">
        <v>95</v>
      </c>
      <c r="D23" s="85" t="s">
        <v>134</v>
      </c>
      <c r="E23" s="85">
        <v>0</v>
      </c>
      <c r="F23" s="85">
        <v>0</v>
      </c>
      <c r="G23" s="85" t="s">
        <v>135</v>
      </c>
      <c r="H23" s="86">
        <v>449410</v>
      </c>
      <c r="I23" s="88">
        <v>0.15</v>
      </c>
      <c r="J23" s="89">
        <f t="shared" si="2"/>
        <v>0.23080000000000001</v>
      </c>
      <c r="K23" s="89">
        <f t="shared" si="2"/>
        <v>0.24110000000000001</v>
      </c>
      <c r="L23" s="89">
        <f t="shared" si="2"/>
        <v>0.29749999999999999</v>
      </c>
      <c r="M23" s="90">
        <f t="shared" ref="M23:X86" si="4">ROUND($H23*(M$5*$I23+(1-$I23)),2)</f>
        <v>496598.05</v>
      </c>
      <c r="N23" s="90">
        <f t="shared" si="4"/>
        <v>496598.05</v>
      </c>
      <c r="O23" s="90">
        <f t="shared" si="4"/>
        <v>496598.05</v>
      </c>
      <c r="P23" s="90">
        <f t="shared" si="4"/>
        <v>496598.05</v>
      </c>
      <c r="Q23" s="90">
        <f t="shared" si="4"/>
        <v>496598.05</v>
      </c>
      <c r="R23" s="90">
        <f t="shared" si="4"/>
        <v>496598.05</v>
      </c>
      <c r="S23" s="90">
        <f t="shared" si="4"/>
        <v>496598.05</v>
      </c>
      <c r="T23" s="90">
        <f t="shared" si="4"/>
        <v>496598.05</v>
      </c>
      <c r="U23" s="90">
        <f t="shared" si="4"/>
        <v>503339.2</v>
      </c>
      <c r="V23" s="90">
        <f t="shared" si="4"/>
        <v>503339.2</v>
      </c>
      <c r="W23" s="90">
        <f t="shared" si="4"/>
        <v>503339.2</v>
      </c>
      <c r="X23" s="90">
        <f t="shared" si="4"/>
        <v>543786.1</v>
      </c>
    </row>
    <row r="24" spans="1:24" ht="30">
      <c r="A24" s="71"/>
      <c r="B24" s="71">
        <v>8</v>
      </c>
      <c r="C24" s="78" t="s">
        <v>85</v>
      </c>
      <c r="D24" s="85"/>
      <c r="E24" s="85"/>
      <c r="F24" s="85"/>
      <c r="G24" s="85"/>
      <c r="H24" s="84">
        <v>258736</v>
      </c>
      <c r="I24" s="87">
        <v>0.45</v>
      </c>
      <c r="J24" s="89">
        <f t="shared" si="2"/>
        <v>0.58169999999999999</v>
      </c>
      <c r="K24" s="89">
        <f t="shared" si="2"/>
        <v>0.59560000000000002</v>
      </c>
      <c r="L24" s="89">
        <f t="shared" si="2"/>
        <v>0.66259999999999997</v>
      </c>
      <c r="M24" s="90">
        <f t="shared" si="4"/>
        <v>340237.84</v>
      </c>
      <c r="N24" s="90">
        <f t="shared" si="4"/>
        <v>340237.84</v>
      </c>
      <c r="O24" s="90">
        <f t="shared" si="4"/>
        <v>340237.84</v>
      </c>
      <c r="P24" s="90">
        <f t="shared" si="4"/>
        <v>340237.84</v>
      </c>
      <c r="Q24" s="90">
        <f t="shared" si="4"/>
        <v>340237.84</v>
      </c>
      <c r="R24" s="90">
        <f t="shared" si="4"/>
        <v>340237.84</v>
      </c>
      <c r="S24" s="90">
        <f t="shared" si="4"/>
        <v>340237.84</v>
      </c>
      <c r="T24" s="90">
        <f t="shared" si="4"/>
        <v>340237.84</v>
      </c>
      <c r="U24" s="90">
        <f t="shared" si="4"/>
        <v>351880.96000000002</v>
      </c>
      <c r="V24" s="90">
        <f t="shared" si="4"/>
        <v>351880.96000000002</v>
      </c>
      <c r="W24" s="90">
        <f t="shared" si="4"/>
        <v>351880.96000000002</v>
      </c>
      <c r="X24" s="90">
        <f t="shared" si="4"/>
        <v>421739.68</v>
      </c>
    </row>
    <row r="25" spans="1:24" ht="60" outlineLevel="1">
      <c r="A25" s="85" t="s">
        <v>139</v>
      </c>
      <c r="B25" s="85">
        <v>8</v>
      </c>
      <c r="C25" s="85" t="s">
        <v>85</v>
      </c>
      <c r="D25" s="85" t="s">
        <v>137</v>
      </c>
      <c r="E25" s="85">
        <v>0</v>
      </c>
      <c r="F25" s="85">
        <v>0</v>
      </c>
      <c r="G25" s="85" t="s">
        <v>138</v>
      </c>
      <c r="H25" s="86">
        <v>258736</v>
      </c>
      <c r="I25" s="88">
        <v>0.45</v>
      </c>
      <c r="J25" s="89">
        <f t="shared" si="2"/>
        <v>0.58169999999999999</v>
      </c>
      <c r="K25" s="89">
        <f t="shared" si="2"/>
        <v>0.59560000000000002</v>
      </c>
      <c r="L25" s="89">
        <f t="shared" si="2"/>
        <v>0.66259999999999997</v>
      </c>
      <c r="M25" s="90">
        <f t="shared" si="4"/>
        <v>340237.84</v>
      </c>
      <c r="N25" s="90">
        <f t="shared" si="4"/>
        <v>340237.84</v>
      </c>
      <c r="O25" s="90">
        <f t="shared" si="4"/>
        <v>340237.84</v>
      </c>
      <c r="P25" s="90">
        <f t="shared" si="4"/>
        <v>340237.84</v>
      </c>
      <c r="Q25" s="90">
        <f t="shared" si="4"/>
        <v>340237.84</v>
      </c>
      <c r="R25" s="90">
        <f t="shared" si="4"/>
        <v>340237.84</v>
      </c>
      <c r="S25" s="90">
        <f t="shared" si="4"/>
        <v>340237.84</v>
      </c>
      <c r="T25" s="90">
        <f t="shared" si="4"/>
        <v>340237.84</v>
      </c>
      <c r="U25" s="90">
        <f t="shared" si="4"/>
        <v>351880.96000000002</v>
      </c>
      <c r="V25" s="90">
        <f t="shared" si="4"/>
        <v>351880.96000000002</v>
      </c>
      <c r="W25" s="90">
        <f t="shared" si="4"/>
        <v>351880.96000000002</v>
      </c>
      <c r="X25" s="90">
        <f t="shared" si="4"/>
        <v>421739.68</v>
      </c>
    </row>
    <row r="26" spans="1:24">
      <c r="A26" s="71"/>
      <c r="B26" s="71">
        <v>9</v>
      </c>
      <c r="C26" s="78" t="s">
        <v>81</v>
      </c>
      <c r="D26" s="85"/>
      <c r="E26" s="85"/>
      <c r="F26" s="85"/>
      <c r="G26" s="85"/>
      <c r="H26" s="84">
        <v>101342</v>
      </c>
      <c r="I26" s="87">
        <v>0.3</v>
      </c>
      <c r="J26" s="89">
        <f t="shared" si="2"/>
        <v>0.42149999999999999</v>
      </c>
      <c r="K26" s="89">
        <f t="shared" si="2"/>
        <v>0.4355</v>
      </c>
      <c r="L26" s="89">
        <f t="shared" si="2"/>
        <v>0.50700000000000001</v>
      </c>
      <c r="M26" s="90">
        <f t="shared" si="4"/>
        <v>122623.82</v>
      </c>
      <c r="N26" s="90">
        <f t="shared" si="4"/>
        <v>122623.82</v>
      </c>
      <c r="O26" s="90">
        <f t="shared" si="4"/>
        <v>122623.82</v>
      </c>
      <c r="P26" s="90">
        <f t="shared" si="4"/>
        <v>122623.82</v>
      </c>
      <c r="Q26" s="90">
        <f t="shared" si="4"/>
        <v>122623.82</v>
      </c>
      <c r="R26" s="90">
        <f t="shared" si="4"/>
        <v>122623.82</v>
      </c>
      <c r="S26" s="90">
        <f t="shared" si="4"/>
        <v>122623.82</v>
      </c>
      <c r="T26" s="90">
        <f t="shared" si="4"/>
        <v>122623.82</v>
      </c>
      <c r="U26" s="90">
        <f t="shared" si="4"/>
        <v>125664.08</v>
      </c>
      <c r="V26" s="90">
        <f t="shared" si="4"/>
        <v>125664.08</v>
      </c>
      <c r="W26" s="90">
        <f t="shared" si="4"/>
        <v>125664.08</v>
      </c>
      <c r="X26" s="90">
        <f t="shared" si="4"/>
        <v>143905.64000000001</v>
      </c>
    </row>
    <row r="27" spans="1:24" ht="60" outlineLevel="1">
      <c r="A27" s="85" t="s">
        <v>142</v>
      </c>
      <c r="B27" s="85">
        <v>9</v>
      </c>
      <c r="C27" s="85" t="s">
        <v>81</v>
      </c>
      <c r="D27" s="85" t="s">
        <v>140</v>
      </c>
      <c r="E27" s="85">
        <v>0</v>
      </c>
      <c r="F27" s="85">
        <v>0</v>
      </c>
      <c r="G27" s="85" t="s">
        <v>141</v>
      </c>
      <c r="H27" s="86">
        <v>101342</v>
      </c>
      <c r="I27" s="88">
        <v>0.3</v>
      </c>
      <c r="J27" s="89">
        <f t="shared" si="2"/>
        <v>0.42149999999999999</v>
      </c>
      <c r="K27" s="89">
        <f t="shared" si="2"/>
        <v>0.4355</v>
      </c>
      <c r="L27" s="89">
        <f t="shared" si="2"/>
        <v>0.50700000000000001</v>
      </c>
      <c r="M27" s="90">
        <f t="shared" si="4"/>
        <v>122623.82</v>
      </c>
      <c r="N27" s="90">
        <f t="shared" si="4"/>
        <v>122623.82</v>
      </c>
      <c r="O27" s="90">
        <f t="shared" si="4"/>
        <v>122623.82</v>
      </c>
      <c r="P27" s="90">
        <f t="shared" si="4"/>
        <v>122623.82</v>
      </c>
      <c r="Q27" s="90">
        <f t="shared" si="4"/>
        <v>122623.82</v>
      </c>
      <c r="R27" s="90">
        <f t="shared" si="4"/>
        <v>122623.82</v>
      </c>
      <c r="S27" s="90">
        <f t="shared" si="4"/>
        <v>122623.82</v>
      </c>
      <c r="T27" s="90">
        <f t="shared" si="4"/>
        <v>122623.82</v>
      </c>
      <c r="U27" s="90">
        <f t="shared" si="4"/>
        <v>125664.08</v>
      </c>
      <c r="V27" s="90">
        <f t="shared" si="4"/>
        <v>125664.08</v>
      </c>
      <c r="W27" s="90">
        <f t="shared" si="4"/>
        <v>125664.08</v>
      </c>
      <c r="X27" s="90">
        <f t="shared" si="4"/>
        <v>143905.64000000001</v>
      </c>
    </row>
    <row r="28" spans="1:24" ht="60" outlineLevel="1">
      <c r="A28" s="85" t="s">
        <v>145</v>
      </c>
      <c r="B28" s="85">
        <v>9</v>
      </c>
      <c r="C28" s="85" t="s">
        <v>81</v>
      </c>
      <c r="D28" s="85" t="s">
        <v>143</v>
      </c>
      <c r="E28" s="85">
        <v>0</v>
      </c>
      <c r="F28" s="85">
        <v>0</v>
      </c>
      <c r="G28" s="85" t="s">
        <v>144</v>
      </c>
      <c r="H28" s="86">
        <v>101342</v>
      </c>
      <c r="I28" s="88">
        <v>0.3</v>
      </c>
      <c r="J28" s="89">
        <f t="shared" si="2"/>
        <v>0.42149999999999999</v>
      </c>
      <c r="K28" s="89">
        <f t="shared" si="2"/>
        <v>0.4355</v>
      </c>
      <c r="L28" s="89">
        <f t="shared" si="2"/>
        <v>0.50700000000000001</v>
      </c>
      <c r="M28" s="90">
        <f t="shared" si="4"/>
        <v>122623.82</v>
      </c>
      <c r="N28" s="90">
        <f t="shared" si="4"/>
        <v>122623.82</v>
      </c>
      <c r="O28" s="90">
        <f t="shared" si="4"/>
        <v>122623.82</v>
      </c>
      <c r="P28" s="90">
        <f t="shared" si="4"/>
        <v>122623.82</v>
      </c>
      <c r="Q28" s="90">
        <f t="shared" si="4"/>
        <v>122623.82</v>
      </c>
      <c r="R28" s="90">
        <f t="shared" si="4"/>
        <v>122623.82</v>
      </c>
      <c r="S28" s="90">
        <f t="shared" si="4"/>
        <v>122623.82</v>
      </c>
      <c r="T28" s="90">
        <f t="shared" si="4"/>
        <v>122623.82</v>
      </c>
      <c r="U28" s="90">
        <f t="shared" si="4"/>
        <v>125664.08</v>
      </c>
      <c r="V28" s="90">
        <f t="shared" si="4"/>
        <v>125664.08</v>
      </c>
      <c r="W28" s="90">
        <f t="shared" si="4"/>
        <v>125664.08</v>
      </c>
      <c r="X28" s="90">
        <f t="shared" si="4"/>
        <v>143905.64000000001</v>
      </c>
    </row>
    <row r="29" spans="1:24">
      <c r="A29" s="71"/>
      <c r="B29" s="71">
        <v>10</v>
      </c>
      <c r="C29" s="78" t="s">
        <v>96</v>
      </c>
      <c r="D29" s="85"/>
      <c r="E29" s="85"/>
      <c r="F29" s="85"/>
      <c r="G29" s="85"/>
      <c r="H29" s="84">
        <v>528229</v>
      </c>
      <c r="I29" s="87">
        <v>0.45</v>
      </c>
      <c r="J29" s="89">
        <f t="shared" si="2"/>
        <v>0.58169999999999999</v>
      </c>
      <c r="K29" s="89">
        <f t="shared" si="2"/>
        <v>0.59560000000000002</v>
      </c>
      <c r="L29" s="89">
        <f t="shared" si="2"/>
        <v>0.66259999999999997</v>
      </c>
      <c r="M29" s="90">
        <f t="shared" si="4"/>
        <v>694621.14</v>
      </c>
      <c r="N29" s="90">
        <f t="shared" si="4"/>
        <v>694621.14</v>
      </c>
      <c r="O29" s="90">
        <f t="shared" si="4"/>
        <v>694621.14</v>
      </c>
      <c r="P29" s="90">
        <f t="shared" si="4"/>
        <v>694621.14</v>
      </c>
      <c r="Q29" s="90">
        <f t="shared" si="4"/>
        <v>694621.14</v>
      </c>
      <c r="R29" s="90">
        <f t="shared" si="4"/>
        <v>694621.14</v>
      </c>
      <c r="S29" s="90">
        <f t="shared" si="4"/>
        <v>694621.14</v>
      </c>
      <c r="T29" s="90">
        <f t="shared" si="4"/>
        <v>694621.14</v>
      </c>
      <c r="U29" s="90">
        <f t="shared" si="4"/>
        <v>718391.44</v>
      </c>
      <c r="V29" s="90">
        <f t="shared" si="4"/>
        <v>718391.44</v>
      </c>
      <c r="W29" s="90">
        <f t="shared" si="4"/>
        <v>718391.44</v>
      </c>
      <c r="X29" s="90">
        <f t="shared" si="4"/>
        <v>861013.27</v>
      </c>
    </row>
    <row r="30" spans="1:24" ht="60" outlineLevel="1">
      <c r="A30" s="85" t="s">
        <v>148</v>
      </c>
      <c r="B30" s="85">
        <v>10</v>
      </c>
      <c r="C30" s="85" t="s">
        <v>96</v>
      </c>
      <c r="D30" s="85" t="s">
        <v>146</v>
      </c>
      <c r="E30" s="85">
        <v>0</v>
      </c>
      <c r="F30" s="85">
        <v>0</v>
      </c>
      <c r="G30" s="85" t="s">
        <v>147</v>
      </c>
      <c r="H30" s="86">
        <v>528229</v>
      </c>
      <c r="I30" s="88">
        <v>0.45</v>
      </c>
      <c r="J30" s="89">
        <f t="shared" si="2"/>
        <v>0.58169999999999999</v>
      </c>
      <c r="K30" s="89">
        <f t="shared" si="2"/>
        <v>0.59560000000000002</v>
      </c>
      <c r="L30" s="89">
        <f t="shared" si="2"/>
        <v>0.66259999999999997</v>
      </c>
      <c r="M30" s="90">
        <f t="shared" si="4"/>
        <v>694621.14</v>
      </c>
      <c r="N30" s="90">
        <f t="shared" si="4"/>
        <v>694621.14</v>
      </c>
      <c r="O30" s="90">
        <f t="shared" si="4"/>
        <v>694621.14</v>
      </c>
      <c r="P30" s="90">
        <f t="shared" si="4"/>
        <v>694621.14</v>
      </c>
      <c r="Q30" s="90">
        <f t="shared" si="4"/>
        <v>694621.14</v>
      </c>
      <c r="R30" s="90">
        <f t="shared" si="4"/>
        <v>694621.14</v>
      </c>
      <c r="S30" s="90">
        <f t="shared" si="4"/>
        <v>694621.14</v>
      </c>
      <c r="T30" s="90">
        <f t="shared" si="4"/>
        <v>694621.14</v>
      </c>
      <c r="U30" s="90">
        <f t="shared" si="4"/>
        <v>718391.44</v>
      </c>
      <c r="V30" s="90">
        <f t="shared" si="4"/>
        <v>718391.44</v>
      </c>
      <c r="W30" s="90">
        <f t="shared" si="4"/>
        <v>718391.44</v>
      </c>
      <c r="X30" s="90">
        <f t="shared" si="4"/>
        <v>861013.27</v>
      </c>
    </row>
    <row r="31" spans="1:24">
      <c r="A31" s="71"/>
      <c r="B31" s="71">
        <v>11</v>
      </c>
      <c r="C31" s="78" t="s">
        <v>96</v>
      </c>
      <c r="D31" s="85"/>
      <c r="E31" s="85"/>
      <c r="F31" s="85"/>
      <c r="G31" s="85"/>
      <c r="H31" s="84">
        <v>1572890</v>
      </c>
      <c r="I31" s="87">
        <v>0.3</v>
      </c>
      <c r="J31" s="89">
        <f t="shared" si="2"/>
        <v>0.42149999999999999</v>
      </c>
      <c r="K31" s="89">
        <f t="shared" si="2"/>
        <v>0.4355</v>
      </c>
      <c r="L31" s="89">
        <f t="shared" si="2"/>
        <v>0.50700000000000001</v>
      </c>
      <c r="M31" s="90">
        <f t="shared" si="4"/>
        <v>1903196.9</v>
      </c>
      <c r="N31" s="90">
        <f t="shared" si="4"/>
        <v>1903196.9</v>
      </c>
      <c r="O31" s="90">
        <f t="shared" si="4"/>
        <v>1903196.9</v>
      </c>
      <c r="P31" s="90">
        <f t="shared" si="4"/>
        <v>1903196.9</v>
      </c>
      <c r="Q31" s="90">
        <f t="shared" si="4"/>
        <v>1903196.9</v>
      </c>
      <c r="R31" s="90">
        <f t="shared" si="4"/>
        <v>1903196.9</v>
      </c>
      <c r="S31" s="90">
        <f t="shared" si="4"/>
        <v>1903196.9</v>
      </c>
      <c r="T31" s="90">
        <f t="shared" si="4"/>
        <v>1903196.9</v>
      </c>
      <c r="U31" s="90">
        <f t="shared" si="4"/>
        <v>1950383.6</v>
      </c>
      <c r="V31" s="90">
        <f t="shared" si="4"/>
        <v>1950383.6</v>
      </c>
      <c r="W31" s="90">
        <f t="shared" si="4"/>
        <v>1950383.6</v>
      </c>
      <c r="X31" s="90">
        <f t="shared" si="4"/>
        <v>2233503.7999999998</v>
      </c>
    </row>
    <row r="32" spans="1:24" ht="60" outlineLevel="1">
      <c r="A32" s="85" t="s">
        <v>150</v>
      </c>
      <c r="B32" s="85">
        <v>11</v>
      </c>
      <c r="C32" s="85" t="s">
        <v>96</v>
      </c>
      <c r="D32" s="85" t="s">
        <v>149</v>
      </c>
      <c r="E32" s="85">
        <v>0</v>
      </c>
      <c r="F32" s="85">
        <v>0</v>
      </c>
      <c r="G32" s="85" t="s">
        <v>147</v>
      </c>
      <c r="H32" s="86">
        <v>1572890</v>
      </c>
      <c r="I32" s="88">
        <v>0.3</v>
      </c>
      <c r="J32" s="89">
        <f t="shared" si="2"/>
        <v>0.42149999999999999</v>
      </c>
      <c r="K32" s="89">
        <f t="shared" si="2"/>
        <v>0.4355</v>
      </c>
      <c r="L32" s="89">
        <f t="shared" si="2"/>
        <v>0.50700000000000001</v>
      </c>
      <c r="M32" s="90">
        <f t="shared" si="4"/>
        <v>1903196.9</v>
      </c>
      <c r="N32" s="90">
        <f t="shared" si="4"/>
        <v>1903196.9</v>
      </c>
      <c r="O32" s="90">
        <f t="shared" si="4"/>
        <v>1903196.9</v>
      </c>
      <c r="P32" s="90">
        <f t="shared" si="4"/>
        <v>1903196.9</v>
      </c>
      <c r="Q32" s="90">
        <f t="shared" si="4"/>
        <v>1903196.9</v>
      </c>
      <c r="R32" s="90">
        <f t="shared" si="4"/>
        <v>1903196.9</v>
      </c>
      <c r="S32" s="90">
        <f t="shared" si="4"/>
        <v>1903196.9</v>
      </c>
      <c r="T32" s="90">
        <f t="shared" si="4"/>
        <v>1903196.9</v>
      </c>
      <c r="U32" s="90">
        <f t="shared" si="4"/>
        <v>1950383.6</v>
      </c>
      <c r="V32" s="90">
        <f t="shared" si="4"/>
        <v>1950383.6</v>
      </c>
      <c r="W32" s="90">
        <f t="shared" si="4"/>
        <v>1950383.6</v>
      </c>
      <c r="X32" s="90">
        <f t="shared" si="4"/>
        <v>2233503.7999999998</v>
      </c>
    </row>
    <row r="33" spans="1:24">
      <c r="A33" s="71"/>
      <c r="B33" s="71">
        <v>12</v>
      </c>
      <c r="C33" s="78" t="s">
        <v>86</v>
      </c>
      <c r="D33" s="85"/>
      <c r="E33" s="85"/>
      <c r="F33" s="85"/>
      <c r="G33" s="85"/>
      <c r="H33" s="84">
        <v>162907</v>
      </c>
      <c r="I33" s="87">
        <v>0.3</v>
      </c>
      <c r="J33" s="89">
        <f t="shared" si="2"/>
        <v>0.42149999999999999</v>
      </c>
      <c r="K33" s="89">
        <f t="shared" si="2"/>
        <v>0.4355</v>
      </c>
      <c r="L33" s="89">
        <f t="shared" si="2"/>
        <v>0.50700000000000001</v>
      </c>
      <c r="M33" s="90">
        <f t="shared" si="4"/>
        <v>197117.47</v>
      </c>
      <c r="N33" s="90">
        <f t="shared" si="4"/>
        <v>197117.47</v>
      </c>
      <c r="O33" s="90">
        <f t="shared" si="4"/>
        <v>197117.47</v>
      </c>
      <c r="P33" s="90">
        <f t="shared" si="4"/>
        <v>197117.47</v>
      </c>
      <c r="Q33" s="90">
        <f t="shared" si="4"/>
        <v>197117.47</v>
      </c>
      <c r="R33" s="90">
        <f t="shared" si="4"/>
        <v>197117.47</v>
      </c>
      <c r="S33" s="90">
        <f t="shared" si="4"/>
        <v>197117.47</v>
      </c>
      <c r="T33" s="90">
        <f t="shared" si="4"/>
        <v>197117.47</v>
      </c>
      <c r="U33" s="90">
        <f t="shared" si="4"/>
        <v>202004.68</v>
      </c>
      <c r="V33" s="90">
        <f t="shared" si="4"/>
        <v>202004.68</v>
      </c>
      <c r="W33" s="90">
        <f t="shared" si="4"/>
        <v>202004.68</v>
      </c>
      <c r="X33" s="90">
        <f t="shared" si="4"/>
        <v>231327.94</v>
      </c>
    </row>
    <row r="34" spans="1:24" ht="105" outlineLevel="1">
      <c r="A34" s="85" t="s">
        <v>153</v>
      </c>
      <c r="B34" s="85">
        <v>12</v>
      </c>
      <c r="C34" s="85" t="s">
        <v>86</v>
      </c>
      <c r="D34" s="85" t="s">
        <v>151</v>
      </c>
      <c r="E34" s="85">
        <v>0</v>
      </c>
      <c r="F34" s="85">
        <v>0</v>
      </c>
      <c r="G34" s="85" t="s">
        <v>152</v>
      </c>
      <c r="H34" s="86">
        <v>162907</v>
      </c>
      <c r="I34" s="88">
        <v>0.3</v>
      </c>
      <c r="J34" s="89">
        <f t="shared" si="2"/>
        <v>0.42149999999999999</v>
      </c>
      <c r="K34" s="89">
        <f t="shared" si="2"/>
        <v>0.4355</v>
      </c>
      <c r="L34" s="89">
        <f t="shared" si="2"/>
        <v>0.50700000000000001</v>
      </c>
      <c r="M34" s="90">
        <f t="shared" si="4"/>
        <v>197117.47</v>
      </c>
      <c r="N34" s="90">
        <f t="shared" si="4"/>
        <v>197117.47</v>
      </c>
      <c r="O34" s="90">
        <f t="shared" si="4"/>
        <v>197117.47</v>
      </c>
      <c r="P34" s="90">
        <f t="shared" si="4"/>
        <v>197117.47</v>
      </c>
      <c r="Q34" s="90">
        <f t="shared" si="4"/>
        <v>197117.47</v>
      </c>
      <c r="R34" s="90">
        <f t="shared" si="4"/>
        <v>197117.47</v>
      </c>
      <c r="S34" s="90">
        <f t="shared" si="4"/>
        <v>197117.47</v>
      </c>
      <c r="T34" s="90">
        <f t="shared" si="4"/>
        <v>197117.47</v>
      </c>
      <c r="U34" s="90">
        <f t="shared" si="4"/>
        <v>202004.68</v>
      </c>
      <c r="V34" s="90">
        <f t="shared" si="4"/>
        <v>202004.68</v>
      </c>
      <c r="W34" s="90">
        <f t="shared" si="4"/>
        <v>202004.68</v>
      </c>
      <c r="X34" s="90">
        <f t="shared" si="4"/>
        <v>231327.94</v>
      </c>
    </row>
    <row r="35" spans="1:24" ht="75" outlineLevel="1">
      <c r="A35" s="85" t="s">
        <v>156</v>
      </c>
      <c r="B35" s="85">
        <v>12</v>
      </c>
      <c r="C35" s="85" t="s">
        <v>86</v>
      </c>
      <c r="D35" s="85" t="s">
        <v>154</v>
      </c>
      <c r="E35" s="85">
        <v>0</v>
      </c>
      <c r="F35" s="85">
        <v>0</v>
      </c>
      <c r="G35" s="85" t="s">
        <v>155</v>
      </c>
      <c r="H35" s="86">
        <v>162907</v>
      </c>
      <c r="I35" s="88">
        <v>0.3</v>
      </c>
      <c r="J35" s="89">
        <f t="shared" si="2"/>
        <v>0.42149999999999999</v>
      </c>
      <c r="K35" s="89">
        <f t="shared" si="2"/>
        <v>0.4355</v>
      </c>
      <c r="L35" s="89">
        <f t="shared" si="2"/>
        <v>0.50700000000000001</v>
      </c>
      <c r="M35" s="90">
        <f t="shared" si="4"/>
        <v>197117.47</v>
      </c>
      <c r="N35" s="90">
        <f t="shared" si="4"/>
        <v>197117.47</v>
      </c>
      <c r="O35" s="90">
        <f t="shared" si="4"/>
        <v>197117.47</v>
      </c>
      <c r="P35" s="90">
        <f t="shared" si="4"/>
        <v>197117.47</v>
      </c>
      <c r="Q35" s="90">
        <f t="shared" si="4"/>
        <v>197117.47</v>
      </c>
      <c r="R35" s="90">
        <f t="shared" si="4"/>
        <v>197117.47</v>
      </c>
      <c r="S35" s="90">
        <f t="shared" si="4"/>
        <v>197117.47</v>
      </c>
      <c r="T35" s="90">
        <f t="shared" si="4"/>
        <v>197117.47</v>
      </c>
      <c r="U35" s="90">
        <f t="shared" si="4"/>
        <v>202004.68</v>
      </c>
      <c r="V35" s="90">
        <f t="shared" si="4"/>
        <v>202004.68</v>
      </c>
      <c r="W35" s="90">
        <f t="shared" si="4"/>
        <v>202004.68</v>
      </c>
      <c r="X35" s="90">
        <f t="shared" si="4"/>
        <v>231327.94</v>
      </c>
    </row>
    <row r="36" spans="1:24" ht="150" outlineLevel="1">
      <c r="A36" s="85" t="s">
        <v>159</v>
      </c>
      <c r="B36" s="85">
        <v>12</v>
      </c>
      <c r="C36" s="85" t="s">
        <v>86</v>
      </c>
      <c r="D36" s="85" t="s">
        <v>157</v>
      </c>
      <c r="E36" s="85">
        <v>0</v>
      </c>
      <c r="F36" s="85">
        <v>0</v>
      </c>
      <c r="G36" s="85" t="s">
        <v>158</v>
      </c>
      <c r="H36" s="86">
        <v>162907</v>
      </c>
      <c r="I36" s="88">
        <v>0.3</v>
      </c>
      <c r="J36" s="89">
        <f t="shared" si="2"/>
        <v>0.42149999999999999</v>
      </c>
      <c r="K36" s="89">
        <f t="shared" si="2"/>
        <v>0.4355</v>
      </c>
      <c r="L36" s="89">
        <f t="shared" si="2"/>
        <v>0.50700000000000001</v>
      </c>
      <c r="M36" s="90">
        <f t="shared" si="4"/>
        <v>197117.47</v>
      </c>
      <c r="N36" s="90">
        <f t="shared" si="4"/>
        <v>197117.47</v>
      </c>
      <c r="O36" s="90">
        <f t="shared" si="4"/>
        <v>197117.47</v>
      </c>
      <c r="P36" s="90">
        <f t="shared" si="4"/>
        <v>197117.47</v>
      </c>
      <c r="Q36" s="90">
        <f t="shared" si="4"/>
        <v>197117.47</v>
      </c>
      <c r="R36" s="90">
        <f t="shared" si="4"/>
        <v>197117.47</v>
      </c>
      <c r="S36" s="90">
        <f t="shared" si="4"/>
        <v>197117.47</v>
      </c>
      <c r="T36" s="90">
        <f t="shared" si="4"/>
        <v>197117.47</v>
      </c>
      <c r="U36" s="90">
        <f t="shared" si="4"/>
        <v>202004.68</v>
      </c>
      <c r="V36" s="90">
        <f t="shared" si="4"/>
        <v>202004.68</v>
      </c>
      <c r="W36" s="90">
        <f t="shared" si="4"/>
        <v>202004.68</v>
      </c>
      <c r="X36" s="90">
        <f t="shared" si="4"/>
        <v>231327.94</v>
      </c>
    </row>
    <row r="37" spans="1:24" ht="75" outlineLevel="1">
      <c r="A37" s="85" t="s">
        <v>162</v>
      </c>
      <c r="B37" s="85">
        <v>12</v>
      </c>
      <c r="C37" s="85" t="s">
        <v>86</v>
      </c>
      <c r="D37" s="85" t="s">
        <v>160</v>
      </c>
      <c r="E37" s="85">
        <v>0</v>
      </c>
      <c r="F37" s="85">
        <v>0</v>
      </c>
      <c r="G37" s="85" t="s">
        <v>161</v>
      </c>
      <c r="H37" s="86">
        <v>162907</v>
      </c>
      <c r="I37" s="88">
        <v>0.3</v>
      </c>
      <c r="J37" s="89">
        <f t="shared" si="2"/>
        <v>0.42149999999999999</v>
      </c>
      <c r="K37" s="89">
        <f t="shared" si="2"/>
        <v>0.4355</v>
      </c>
      <c r="L37" s="89">
        <f t="shared" si="2"/>
        <v>0.50700000000000001</v>
      </c>
      <c r="M37" s="90">
        <f t="shared" si="4"/>
        <v>197117.47</v>
      </c>
      <c r="N37" s="90">
        <f t="shared" si="4"/>
        <v>197117.47</v>
      </c>
      <c r="O37" s="90">
        <f t="shared" si="4"/>
        <v>197117.47</v>
      </c>
      <c r="P37" s="90">
        <f t="shared" si="4"/>
        <v>197117.47</v>
      </c>
      <c r="Q37" s="90">
        <f t="shared" si="4"/>
        <v>197117.47</v>
      </c>
      <c r="R37" s="90">
        <f t="shared" si="4"/>
        <v>197117.47</v>
      </c>
      <c r="S37" s="90">
        <f t="shared" si="4"/>
        <v>197117.47</v>
      </c>
      <c r="T37" s="90">
        <f t="shared" si="4"/>
        <v>197117.47</v>
      </c>
      <c r="U37" s="90">
        <f t="shared" si="4"/>
        <v>202004.68</v>
      </c>
      <c r="V37" s="90">
        <f t="shared" si="4"/>
        <v>202004.68</v>
      </c>
      <c r="W37" s="90">
        <f t="shared" si="4"/>
        <v>202004.68</v>
      </c>
      <c r="X37" s="90">
        <f t="shared" si="4"/>
        <v>231327.94</v>
      </c>
    </row>
    <row r="38" spans="1:24" ht="105" outlineLevel="1">
      <c r="A38" s="85" t="s">
        <v>165</v>
      </c>
      <c r="B38" s="85">
        <v>12</v>
      </c>
      <c r="C38" s="85" t="s">
        <v>86</v>
      </c>
      <c r="D38" s="85" t="s">
        <v>163</v>
      </c>
      <c r="E38" s="85">
        <v>0</v>
      </c>
      <c r="F38" s="85">
        <v>0</v>
      </c>
      <c r="G38" s="85" t="s">
        <v>164</v>
      </c>
      <c r="H38" s="86">
        <v>162907</v>
      </c>
      <c r="I38" s="88">
        <v>0.3</v>
      </c>
      <c r="J38" s="89">
        <f t="shared" si="2"/>
        <v>0.42149999999999999</v>
      </c>
      <c r="K38" s="89">
        <f t="shared" si="2"/>
        <v>0.4355</v>
      </c>
      <c r="L38" s="89">
        <f t="shared" si="2"/>
        <v>0.50700000000000001</v>
      </c>
      <c r="M38" s="90">
        <f t="shared" si="4"/>
        <v>197117.47</v>
      </c>
      <c r="N38" s="90">
        <f t="shared" si="4"/>
        <v>197117.47</v>
      </c>
      <c r="O38" s="90">
        <f t="shared" si="4"/>
        <v>197117.47</v>
      </c>
      <c r="P38" s="90">
        <f t="shared" si="4"/>
        <v>197117.47</v>
      </c>
      <c r="Q38" s="90">
        <f t="shared" si="4"/>
        <v>197117.47</v>
      </c>
      <c r="R38" s="90">
        <f t="shared" si="4"/>
        <v>197117.47</v>
      </c>
      <c r="S38" s="90">
        <f t="shared" si="4"/>
        <v>197117.47</v>
      </c>
      <c r="T38" s="90">
        <f t="shared" si="4"/>
        <v>197117.47</v>
      </c>
      <c r="U38" s="90">
        <f t="shared" si="4"/>
        <v>202004.68</v>
      </c>
      <c r="V38" s="90">
        <f t="shared" si="4"/>
        <v>202004.68</v>
      </c>
      <c r="W38" s="90">
        <f t="shared" si="4"/>
        <v>202004.68</v>
      </c>
      <c r="X38" s="90">
        <f t="shared" si="4"/>
        <v>231327.94</v>
      </c>
    </row>
    <row r="39" spans="1:24" ht="45" outlineLevel="1">
      <c r="A39" s="85" t="s">
        <v>168</v>
      </c>
      <c r="B39" s="85">
        <v>12</v>
      </c>
      <c r="C39" s="85" t="s">
        <v>86</v>
      </c>
      <c r="D39" s="85" t="s">
        <v>166</v>
      </c>
      <c r="E39" s="85">
        <v>0</v>
      </c>
      <c r="F39" s="85">
        <v>0</v>
      </c>
      <c r="G39" s="85" t="s">
        <v>167</v>
      </c>
      <c r="H39" s="86">
        <v>162907</v>
      </c>
      <c r="I39" s="88">
        <v>0.3</v>
      </c>
      <c r="J39" s="89">
        <f t="shared" si="2"/>
        <v>0.42149999999999999</v>
      </c>
      <c r="K39" s="89">
        <f t="shared" si="2"/>
        <v>0.4355</v>
      </c>
      <c r="L39" s="89">
        <f t="shared" si="2"/>
        <v>0.50700000000000001</v>
      </c>
      <c r="M39" s="90">
        <f t="shared" si="4"/>
        <v>197117.47</v>
      </c>
      <c r="N39" s="90">
        <f t="shared" si="4"/>
        <v>197117.47</v>
      </c>
      <c r="O39" s="90">
        <f t="shared" si="4"/>
        <v>197117.47</v>
      </c>
      <c r="P39" s="90">
        <f t="shared" si="4"/>
        <v>197117.47</v>
      </c>
      <c r="Q39" s="90">
        <f t="shared" si="4"/>
        <v>197117.47</v>
      </c>
      <c r="R39" s="90">
        <f t="shared" si="4"/>
        <v>197117.47</v>
      </c>
      <c r="S39" s="90">
        <f t="shared" si="4"/>
        <v>197117.47</v>
      </c>
      <c r="T39" s="90">
        <f t="shared" si="4"/>
        <v>197117.47</v>
      </c>
      <c r="U39" s="90">
        <f t="shared" si="4"/>
        <v>202004.68</v>
      </c>
      <c r="V39" s="90">
        <f t="shared" si="4"/>
        <v>202004.68</v>
      </c>
      <c r="W39" s="90">
        <f t="shared" si="4"/>
        <v>202004.68</v>
      </c>
      <c r="X39" s="90">
        <f t="shared" si="4"/>
        <v>231327.94</v>
      </c>
    </row>
    <row r="40" spans="1:24" ht="30" outlineLevel="1">
      <c r="A40" s="85" t="s">
        <v>171</v>
      </c>
      <c r="B40" s="85">
        <v>12</v>
      </c>
      <c r="C40" s="85" t="s">
        <v>86</v>
      </c>
      <c r="D40" s="85" t="s">
        <v>169</v>
      </c>
      <c r="E40" s="85">
        <v>0</v>
      </c>
      <c r="F40" s="85">
        <v>0</v>
      </c>
      <c r="G40" s="85" t="s">
        <v>170</v>
      </c>
      <c r="H40" s="86">
        <v>162907</v>
      </c>
      <c r="I40" s="88">
        <v>0.3</v>
      </c>
      <c r="J40" s="89">
        <f t="shared" si="2"/>
        <v>0.42149999999999999</v>
      </c>
      <c r="K40" s="89">
        <f t="shared" si="2"/>
        <v>0.4355</v>
      </c>
      <c r="L40" s="89">
        <f t="shared" si="2"/>
        <v>0.50700000000000001</v>
      </c>
      <c r="M40" s="90">
        <f t="shared" si="4"/>
        <v>197117.47</v>
      </c>
      <c r="N40" s="90">
        <f t="shared" si="4"/>
        <v>197117.47</v>
      </c>
      <c r="O40" s="90">
        <f t="shared" si="4"/>
        <v>197117.47</v>
      </c>
      <c r="P40" s="90">
        <f t="shared" si="4"/>
        <v>197117.47</v>
      </c>
      <c r="Q40" s="90">
        <f t="shared" si="4"/>
        <v>197117.47</v>
      </c>
      <c r="R40" s="90">
        <f t="shared" ref="O40:X65" si="5">ROUND($H40*(R$5*$I40+(1-$I40)),2)</f>
        <v>197117.47</v>
      </c>
      <c r="S40" s="90">
        <f t="shared" si="5"/>
        <v>197117.47</v>
      </c>
      <c r="T40" s="90">
        <f t="shared" si="5"/>
        <v>197117.47</v>
      </c>
      <c r="U40" s="90">
        <f t="shared" si="5"/>
        <v>202004.68</v>
      </c>
      <c r="V40" s="90">
        <f t="shared" si="5"/>
        <v>202004.68</v>
      </c>
      <c r="W40" s="90">
        <f t="shared" si="5"/>
        <v>202004.68</v>
      </c>
      <c r="X40" s="90">
        <f t="shared" si="5"/>
        <v>231327.94</v>
      </c>
    </row>
    <row r="41" spans="1:24" ht="60" outlineLevel="1">
      <c r="A41" s="85" t="s">
        <v>174</v>
      </c>
      <c r="B41" s="85">
        <v>12</v>
      </c>
      <c r="C41" s="85" t="s">
        <v>86</v>
      </c>
      <c r="D41" s="85" t="s">
        <v>172</v>
      </c>
      <c r="E41" s="85">
        <v>0</v>
      </c>
      <c r="F41" s="85">
        <v>0</v>
      </c>
      <c r="G41" s="85" t="s">
        <v>173</v>
      </c>
      <c r="H41" s="86">
        <v>162907</v>
      </c>
      <c r="I41" s="88">
        <v>0.3</v>
      </c>
      <c r="J41" s="89">
        <f t="shared" si="2"/>
        <v>0.42149999999999999</v>
      </c>
      <c r="K41" s="89">
        <f t="shared" si="2"/>
        <v>0.4355</v>
      </c>
      <c r="L41" s="89">
        <f t="shared" si="2"/>
        <v>0.50700000000000001</v>
      </c>
      <c r="M41" s="90">
        <f t="shared" si="4"/>
        <v>197117.47</v>
      </c>
      <c r="N41" s="90">
        <f t="shared" ref="N41:N104" si="6">ROUND($H41*(N$5*$I41+(1-$I41)),2)</f>
        <v>197117.47</v>
      </c>
      <c r="O41" s="90">
        <f t="shared" si="5"/>
        <v>197117.47</v>
      </c>
      <c r="P41" s="90">
        <f t="shared" si="5"/>
        <v>197117.47</v>
      </c>
      <c r="Q41" s="90">
        <f t="shared" si="5"/>
        <v>197117.47</v>
      </c>
      <c r="R41" s="90">
        <f t="shared" si="5"/>
        <v>197117.47</v>
      </c>
      <c r="S41" s="90">
        <f t="shared" si="5"/>
        <v>197117.47</v>
      </c>
      <c r="T41" s="90">
        <f t="shared" si="5"/>
        <v>197117.47</v>
      </c>
      <c r="U41" s="90">
        <f t="shared" si="5"/>
        <v>202004.68</v>
      </c>
      <c r="V41" s="90">
        <f t="shared" si="5"/>
        <v>202004.68</v>
      </c>
      <c r="W41" s="90">
        <f t="shared" si="5"/>
        <v>202004.68</v>
      </c>
      <c r="X41" s="90">
        <f t="shared" si="5"/>
        <v>231327.94</v>
      </c>
    </row>
    <row r="42" spans="1:24">
      <c r="A42" s="71"/>
      <c r="B42" s="71">
        <v>13</v>
      </c>
      <c r="C42" s="78" t="s">
        <v>86</v>
      </c>
      <c r="D42" s="85"/>
      <c r="E42" s="85"/>
      <c r="F42" s="85"/>
      <c r="G42" s="85"/>
      <c r="H42" s="84">
        <v>250234</v>
      </c>
      <c r="I42" s="87">
        <v>0.15</v>
      </c>
      <c r="J42" s="89">
        <f t="shared" si="2"/>
        <v>0.23080000000000001</v>
      </c>
      <c r="K42" s="89">
        <f t="shared" si="2"/>
        <v>0.24110000000000001</v>
      </c>
      <c r="L42" s="89">
        <f t="shared" si="2"/>
        <v>0.29749999999999999</v>
      </c>
      <c r="M42" s="90">
        <f t="shared" si="4"/>
        <v>276508.57</v>
      </c>
      <c r="N42" s="90">
        <f t="shared" si="6"/>
        <v>276508.57</v>
      </c>
      <c r="O42" s="90">
        <f t="shared" si="5"/>
        <v>276508.57</v>
      </c>
      <c r="P42" s="90">
        <f t="shared" si="5"/>
        <v>276508.57</v>
      </c>
      <c r="Q42" s="90">
        <f t="shared" si="5"/>
        <v>276508.57</v>
      </c>
      <c r="R42" s="90">
        <f t="shared" si="5"/>
        <v>276508.57</v>
      </c>
      <c r="S42" s="90">
        <f t="shared" si="5"/>
        <v>276508.57</v>
      </c>
      <c r="T42" s="90">
        <f t="shared" si="5"/>
        <v>276508.57</v>
      </c>
      <c r="U42" s="90">
        <f t="shared" si="5"/>
        <v>280262.08</v>
      </c>
      <c r="V42" s="90">
        <f t="shared" si="5"/>
        <v>280262.08</v>
      </c>
      <c r="W42" s="90">
        <f t="shared" si="5"/>
        <v>280262.08</v>
      </c>
      <c r="X42" s="90">
        <f t="shared" si="5"/>
        <v>302783.14</v>
      </c>
    </row>
    <row r="43" spans="1:24" ht="30" outlineLevel="1">
      <c r="A43" s="85" t="s">
        <v>177</v>
      </c>
      <c r="B43" s="85">
        <v>13</v>
      </c>
      <c r="C43" s="85" t="s">
        <v>86</v>
      </c>
      <c r="D43" s="85" t="s">
        <v>175</v>
      </c>
      <c r="E43" s="85">
        <v>0</v>
      </c>
      <c r="F43" s="85">
        <v>0</v>
      </c>
      <c r="G43" s="85" t="s">
        <v>176</v>
      </c>
      <c r="H43" s="86">
        <v>250234</v>
      </c>
      <c r="I43" s="88">
        <v>0.15</v>
      </c>
      <c r="J43" s="89">
        <f t="shared" si="2"/>
        <v>0.23080000000000001</v>
      </c>
      <c r="K43" s="89">
        <f t="shared" si="2"/>
        <v>0.24110000000000001</v>
      </c>
      <c r="L43" s="89">
        <f t="shared" si="2"/>
        <v>0.29749999999999999</v>
      </c>
      <c r="M43" s="90">
        <f t="shared" si="4"/>
        <v>276508.57</v>
      </c>
      <c r="N43" s="90">
        <f t="shared" si="6"/>
        <v>276508.57</v>
      </c>
      <c r="O43" s="90">
        <f t="shared" si="5"/>
        <v>276508.57</v>
      </c>
      <c r="P43" s="90">
        <f t="shared" si="5"/>
        <v>276508.57</v>
      </c>
      <c r="Q43" s="90">
        <f t="shared" si="5"/>
        <v>276508.57</v>
      </c>
      <c r="R43" s="90">
        <f t="shared" si="5"/>
        <v>276508.57</v>
      </c>
      <c r="S43" s="90">
        <f t="shared" si="5"/>
        <v>276508.57</v>
      </c>
      <c r="T43" s="90">
        <f t="shared" si="5"/>
        <v>276508.57</v>
      </c>
      <c r="U43" s="90">
        <f t="shared" si="5"/>
        <v>280262.08</v>
      </c>
      <c r="V43" s="90">
        <f t="shared" si="5"/>
        <v>280262.08</v>
      </c>
      <c r="W43" s="90">
        <f t="shared" si="5"/>
        <v>280262.08</v>
      </c>
      <c r="X43" s="90">
        <f t="shared" si="5"/>
        <v>302783.14</v>
      </c>
    </row>
    <row r="44" spans="1:24">
      <c r="A44" s="71"/>
      <c r="B44" s="71">
        <v>14</v>
      </c>
      <c r="C44" s="78" t="s">
        <v>86</v>
      </c>
      <c r="D44" s="85"/>
      <c r="E44" s="85"/>
      <c r="F44" s="85"/>
      <c r="G44" s="85"/>
      <c r="H44" s="84">
        <v>160492</v>
      </c>
      <c r="I44" s="87">
        <v>0.15</v>
      </c>
      <c r="J44" s="89">
        <f t="shared" si="2"/>
        <v>0.23080000000000001</v>
      </c>
      <c r="K44" s="89">
        <f t="shared" si="2"/>
        <v>0.24110000000000001</v>
      </c>
      <c r="L44" s="89">
        <f t="shared" si="2"/>
        <v>0.29749999999999999</v>
      </c>
      <c r="M44" s="90">
        <f t="shared" si="4"/>
        <v>177343.66</v>
      </c>
      <c r="N44" s="90">
        <f t="shared" si="6"/>
        <v>177343.66</v>
      </c>
      <c r="O44" s="90">
        <f t="shared" si="5"/>
        <v>177343.66</v>
      </c>
      <c r="P44" s="90">
        <f t="shared" si="5"/>
        <v>177343.66</v>
      </c>
      <c r="Q44" s="90">
        <f t="shared" si="5"/>
        <v>177343.66</v>
      </c>
      <c r="R44" s="90">
        <f t="shared" si="5"/>
        <v>177343.66</v>
      </c>
      <c r="S44" s="90">
        <f t="shared" si="5"/>
        <v>177343.66</v>
      </c>
      <c r="T44" s="90">
        <f t="shared" si="5"/>
        <v>177343.66</v>
      </c>
      <c r="U44" s="90">
        <f t="shared" si="5"/>
        <v>179751.04000000001</v>
      </c>
      <c r="V44" s="90">
        <f t="shared" si="5"/>
        <v>179751.04000000001</v>
      </c>
      <c r="W44" s="90">
        <f t="shared" si="5"/>
        <v>179751.04000000001</v>
      </c>
      <c r="X44" s="90">
        <f t="shared" si="5"/>
        <v>194195.32</v>
      </c>
    </row>
    <row r="45" spans="1:24" ht="90" outlineLevel="1">
      <c r="A45" s="85" t="s">
        <v>180</v>
      </c>
      <c r="B45" s="85">
        <v>14</v>
      </c>
      <c r="C45" s="85" t="s">
        <v>86</v>
      </c>
      <c r="D45" s="85" t="s">
        <v>178</v>
      </c>
      <c r="E45" s="85">
        <v>0</v>
      </c>
      <c r="F45" s="85">
        <v>0</v>
      </c>
      <c r="G45" s="85" t="s">
        <v>179</v>
      </c>
      <c r="H45" s="86">
        <v>160492</v>
      </c>
      <c r="I45" s="88">
        <v>0.15</v>
      </c>
      <c r="J45" s="89">
        <f t="shared" si="2"/>
        <v>0.23080000000000001</v>
      </c>
      <c r="K45" s="89">
        <f t="shared" si="2"/>
        <v>0.24110000000000001</v>
      </c>
      <c r="L45" s="89">
        <f t="shared" si="2"/>
        <v>0.29749999999999999</v>
      </c>
      <c r="M45" s="90">
        <f t="shared" si="4"/>
        <v>177343.66</v>
      </c>
      <c r="N45" s="90">
        <f t="shared" si="6"/>
        <v>177343.66</v>
      </c>
      <c r="O45" s="90">
        <f t="shared" si="5"/>
        <v>177343.66</v>
      </c>
      <c r="P45" s="90">
        <f t="shared" si="5"/>
        <v>177343.66</v>
      </c>
      <c r="Q45" s="90">
        <f t="shared" si="5"/>
        <v>177343.66</v>
      </c>
      <c r="R45" s="90">
        <f t="shared" si="5"/>
        <v>177343.66</v>
      </c>
      <c r="S45" s="90">
        <f t="shared" si="5"/>
        <v>177343.66</v>
      </c>
      <c r="T45" s="90">
        <f t="shared" si="5"/>
        <v>177343.66</v>
      </c>
      <c r="U45" s="90">
        <f t="shared" si="5"/>
        <v>179751.04000000001</v>
      </c>
      <c r="V45" s="90">
        <f t="shared" si="5"/>
        <v>179751.04000000001</v>
      </c>
      <c r="W45" s="90">
        <f t="shared" si="5"/>
        <v>179751.04000000001</v>
      </c>
      <c r="X45" s="90">
        <f t="shared" si="5"/>
        <v>194195.32</v>
      </c>
    </row>
    <row r="46" spans="1:24">
      <c r="A46" s="71"/>
      <c r="B46" s="71">
        <v>15</v>
      </c>
      <c r="C46" s="78" t="s">
        <v>86</v>
      </c>
      <c r="D46" s="85"/>
      <c r="E46" s="85"/>
      <c r="F46" s="85"/>
      <c r="G46" s="85"/>
      <c r="H46" s="84">
        <v>230660</v>
      </c>
      <c r="I46" s="87">
        <v>0.15</v>
      </c>
      <c r="J46" s="89">
        <f t="shared" si="2"/>
        <v>0.23080000000000001</v>
      </c>
      <c r="K46" s="89">
        <f t="shared" si="2"/>
        <v>0.24110000000000001</v>
      </c>
      <c r="L46" s="89">
        <f t="shared" si="2"/>
        <v>0.29749999999999999</v>
      </c>
      <c r="M46" s="90">
        <f t="shared" si="4"/>
        <v>254879.3</v>
      </c>
      <c r="N46" s="90">
        <f t="shared" si="6"/>
        <v>254879.3</v>
      </c>
      <c r="O46" s="90">
        <f t="shared" si="5"/>
        <v>254879.3</v>
      </c>
      <c r="P46" s="90">
        <f t="shared" si="5"/>
        <v>254879.3</v>
      </c>
      <c r="Q46" s="90">
        <f t="shared" si="5"/>
        <v>254879.3</v>
      </c>
      <c r="R46" s="90">
        <f t="shared" si="5"/>
        <v>254879.3</v>
      </c>
      <c r="S46" s="90">
        <f t="shared" si="5"/>
        <v>254879.3</v>
      </c>
      <c r="T46" s="90">
        <f t="shared" si="5"/>
        <v>254879.3</v>
      </c>
      <c r="U46" s="90">
        <f t="shared" si="5"/>
        <v>258339.20000000001</v>
      </c>
      <c r="V46" s="90">
        <f t="shared" si="5"/>
        <v>258339.20000000001</v>
      </c>
      <c r="W46" s="90">
        <f t="shared" si="5"/>
        <v>258339.20000000001</v>
      </c>
      <c r="X46" s="90">
        <f t="shared" si="5"/>
        <v>279098.59999999998</v>
      </c>
    </row>
    <row r="47" spans="1:24" ht="90" outlineLevel="1">
      <c r="A47" s="85" t="s">
        <v>182</v>
      </c>
      <c r="B47" s="85">
        <v>15</v>
      </c>
      <c r="C47" s="85" t="s">
        <v>86</v>
      </c>
      <c r="D47" s="85" t="s">
        <v>181</v>
      </c>
      <c r="E47" s="85">
        <v>0</v>
      </c>
      <c r="F47" s="85">
        <v>0</v>
      </c>
      <c r="G47" s="85" t="s">
        <v>179</v>
      </c>
      <c r="H47" s="86">
        <v>230660</v>
      </c>
      <c r="I47" s="88">
        <v>0.15</v>
      </c>
      <c r="J47" s="89">
        <f t="shared" si="2"/>
        <v>0.23080000000000001</v>
      </c>
      <c r="K47" s="89">
        <f t="shared" si="2"/>
        <v>0.24110000000000001</v>
      </c>
      <c r="L47" s="89">
        <f t="shared" si="2"/>
        <v>0.29749999999999999</v>
      </c>
      <c r="M47" s="90">
        <f t="shared" si="4"/>
        <v>254879.3</v>
      </c>
      <c r="N47" s="90">
        <f t="shared" si="6"/>
        <v>254879.3</v>
      </c>
      <c r="O47" s="90">
        <f t="shared" si="5"/>
        <v>254879.3</v>
      </c>
      <c r="P47" s="90">
        <f t="shared" si="5"/>
        <v>254879.3</v>
      </c>
      <c r="Q47" s="90">
        <f t="shared" si="5"/>
        <v>254879.3</v>
      </c>
      <c r="R47" s="90">
        <f t="shared" si="5"/>
        <v>254879.3</v>
      </c>
      <c r="S47" s="90">
        <f t="shared" si="5"/>
        <v>254879.3</v>
      </c>
      <c r="T47" s="90">
        <f t="shared" si="5"/>
        <v>254879.3</v>
      </c>
      <c r="U47" s="90">
        <f t="shared" si="5"/>
        <v>258339.20000000001</v>
      </c>
      <c r="V47" s="90">
        <f t="shared" si="5"/>
        <v>258339.20000000001</v>
      </c>
      <c r="W47" s="90">
        <f t="shared" si="5"/>
        <v>258339.20000000001</v>
      </c>
      <c r="X47" s="90">
        <f t="shared" si="5"/>
        <v>279098.59999999998</v>
      </c>
    </row>
    <row r="48" spans="1:24">
      <c r="A48" s="71"/>
      <c r="B48" s="71">
        <v>16</v>
      </c>
      <c r="C48" s="78" t="s">
        <v>86</v>
      </c>
      <c r="D48" s="85"/>
      <c r="E48" s="85"/>
      <c r="F48" s="85"/>
      <c r="G48" s="85"/>
      <c r="H48" s="84">
        <v>292584</v>
      </c>
      <c r="I48" s="87">
        <v>0.3</v>
      </c>
      <c r="J48" s="89">
        <f t="shared" si="2"/>
        <v>0.42149999999999999</v>
      </c>
      <c r="K48" s="89">
        <f t="shared" si="2"/>
        <v>0.4355</v>
      </c>
      <c r="L48" s="89">
        <f t="shared" si="2"/>
        <v>0.50700000000000001</v>
      </c>
      <c r="M48" s="90">
        <f t="shared" si="4"/>
        <v>354026.64</v>
      </c>
      <c r="N48" s="90">
        <f t="shared" si="6"/>
        <v>354026.64</v>
      </c>
      <c r="O48" s="90">
        <f t="shared" si="5"/>
        <v>354026.64</v>
      </c>
      <c r="P48" s="90">
        <f t="shared" si="5"/>
        <v>354026.64</v>
      </c>
      <c r="Q48" s="90">
        <f t="shared" si="5"/>
        <v>354026.64</v>
      </c>
      <c r="R48" s="90">
        <f t="shared" si="5"/>
        <v>354026.64</v>
      </c>
      <c r="S48" s="90">
        <f t="shared" si="5"/>
        <v>354026.64</v>
      </c>
      <c r="T48" s="90">
        <f t="shared" si="5"/>
        <v>354026.64</v>
      </c>
      <c r="U48" s="90">
        <f t="shared" si="5"/>
        <v>362804.16</v>
      </c>
      <c r="V48" s="90">
        <f t="shared" si="5"/>
        <v>362804.16</v>
      </c>
      <c r="W48" s="90">
        <f t="shared" si="5"/>
        <v>362804.16</v>
      </c>
      <c r="X48" s="90">
        <f t="shared" si="5"/>
        <v>415469.28</v>
      </c>
    </row>
    <row r="49" spans="1:24" ht="195" outlineLevel="1">
      <c r="A49" s="85" t="s">
        <v>185</v>
      </c>
      <c r="B49" s="85">
        <v>16</v>
      </c>
      <c r="C49" s="85" t="s">
        <v>86</v>
      </c>
      <c r="D49" s="85" t="s">
        <v>183</v>
      </c>
      <c r="E49" s="85">
        <v>0</v>
      </c>
      <c r="F49" s="85">
        <v>0</v>
      </c>
      <c r="G49" s="85" t="s">
        <v>184</v>
      </c>
      <c r="H49" s="86">
        <v>292584</v>
      </c>
      <c r="I49" s="88">
        <v>0.3</v>
      </c>
      <c r="J49" s="89">
        <f t="shared" si="2"/>
        <v>0.42149999999999999</v>
      </c>
      <c r="K49" s="89">
        <f t="shared" si="2"/>
        <v>0.4355</v>
      </c>
      <c r="L49" s="89">
        <f t="shared" si="2"/>
        <v>0.50700000000000001</v>
      </c>
      <c r="M49" s="90">
        <f t="shared" si="4"/>
        <v>354026.64</v>
      </c>
      <c r="N49" s="90">
        <f t="shared" si="6"/>
        <v>354026.64</v>
      </c>
      <c r="O49" s="90">
        <f t="shared" si="5"/>
        <v>354026.64</v>
      </c>
      <c r="P49" s="90">
        <f t="shared" si="5"/>
        <v>354026.64</v>
      </c>
      <c r="Q49" s="90">
        <f t="shared" si="5"/>
        <v>354026.64</v>
      </c>
      <c r="R49" s="90">
        <f t="shared" si="5"/>
        <v>354026.64</v>
      </c>
      <c r="S49" s="90">
        <f t="shared" si="5"/>
        <v>354026.64</v>
      </c>
      <c r="T49" s="90">
        <f t="shared" si="5"/>
        <v>354026.64</v>
      </c>
      <c r="U49" s="90">
        <f t="shared" si="5"/>
        <v>362804.16</v>
      </c>
      <c r="V49" s="90">
        <f t="shared" si="5"/>
        <v>362804.16</v>
      </c>
      <c r="W49" s="90">
        <f t="shared" si="5"/>
        <v>362804.16</v>
      </c>
      <c r="X49" s="90">
        <f t="shared" si="5"/>
        <v>415469.28</v>
      </c>
    </row>
    <row r="50" spans="1:24">
      <c r="A50" s="71"/>
      <c r="B50" s="71">
        <v>17</v>
      </c>
      <c r="C50" s="78" t="s">
        <v>86</v>
      </c>
      <c r="D50" s="85"/>
      <c r="E50" s="85"/>
      <c r="F50" s="85"/>
      <c r="G50" s="85"/>
      <c r="H50" s="84">
        <v>396791</v>
      </c>
      <c r="I50" s="87">
        <v>0.3</v>
      </c>
      <c r="J50" s="89">
        <f t="shared" si="2"/>
        <v>0.42149999999999999</v>
      </c>
      <c r="K50" s="89">
        <f t="shared" si="2"/>
        <v>0.4355</v>
      </c>
      <c r="L50" s="89">
        <f t="shared" si="2"/>
        <v>0.50700000000000001</v>
      </c>
      <c r="M50" s="90">
        <f t="shared" si="4"/>
        <v>480117.11</v>
      </c>
      <c r="N50" s="90">
        <f t="shared" si="6"/>
        <v>480117.11</v>
      </c>
      <c r="O50" s="90">
        <f t="shared" si="5"/>
        <v>480117.11</v>
      </c>
      <c r="P50" s="90">
        <f t="shared" si="5"/>
        <v>480117.11</v>
      </c>
      <c r="Q50" s="90">
        <f t="shared" si="5"/>
        <v>480117.11</v>
      </c>
      <c r="R50" s="90">
        <f t="shared" si="5"/>
        <v>480117.11</v>
      </c>
      <c r="S50" s="90">
        <f t="shared" si="5"/>
        <v>480117.11</v>
      </c>
      <c r="T50" s="90">
        <f t="shared" si="5"/>
        <v>480117.11</v>
      </c>
      <c r="U50" s="90">
        <f t="shared" si="5"/>
        <v>492020.84</v>
      </c>
      <c r="V50" s="90">
        <f t="shared" si="5"/>
        <v>492020.84</v>
      </c>
      <c r="W50" s="90">
        <f t="shared" si="5"/>
        <v>492020.84</v>
      </c>
      <c r="X50" s="90">
        <f t="shared" si="5"/>
        <v>563443.22</v>
      </c>
    </row>
    <row r="51" spans="1:24" ht="120" outlineLevel="1">
      <c r="A51" s="85" t="s">
        <v>188</v>
      </c>
      <c r="B51" s="85">
        <v>17</v>
      </c>
      <c r="C51" s="85" t="s">
        <v>86</v>
      </c>
      <c r="D51" s="85" t="s">
        <v>186</v>
      </c>
      <c r="E51" s="85">
        <v>0</v>
      </c>
      <c r="F51" s="85">
        <v>0</v>
      </c>
      <c r="G51" s="85" t="s">
        <v>187</v>
      </c>
      <c r="H51" s="86">
        <v>396791</v>
      </c>
      <c r="I51" s="88">
        <v>0.3</v>
      </c>
      <c r="J51" s="89">
        <f t="shared" si="2"/>
        <v>0.42149999999999999</v>
      </c>
      <c r="K51" s="89">
        <f t="shared" si="2"/>
        <v>0.4355</v>
      </c>
      <c r="L51" s="89">
        <f t="shared" si="2"/>
        <v>0.50700000000000001</v>
      </c>
      <c r="M51" s="90">
        <f t="shared" si="4"/>
        <v>480117.11</v>
      </c>
      <c r="N51" s="90">
        <f t="shared" si="6"/>
        <v>480117.11</v>
      </c>
      <c r="O51" s="90">
        <f t="shared" si="5"/>
        <v>480117.11</v>
      </c>
      <c r="P51" s="90">
        <f t="shared" si="5"/>
        <v>480117.11</v>
      </c>
      <c r="Q51" s="90">
        <f t="shared" si="5"/>
        <v>480117.11</v>
      </c>
      <c r="R51" s="90">
        <f t="shared" si="5"/>
        <v>480117.11</v>
      </c>
      <c r="S51" s="90">
        <f t="shared" si="5"/>
        <v>480117.11</v>
      </c>
      <c r="T51" s="90">
        <f t="shared" si="5"/>
        <v>480117.11</v>
      </c>
      <c r="U51" s="90">
        <f t="shared" si="5"/>
        <v>492020.84</v>
      </c>
      <c r="V51" s="90">
        <f t="shared" si="5"/>
        <v>492020.84</v>
      </c>
      <c r="W51" s="90">
        <f t="shared" si="5"/>
        <v>492020.84</v>
      </c>
      <c r="X51" s="90">
        <f t="shared" si="5"/>
        <v>563443.22</v>
      </c>
    </row>
    <row r="52" spans="1:24">
      <c r="A52" s="71"/>
      <c r="B52" s="71">
        <v>18</v>
      </c>
      <c r="C52" s="78" t="s">
        <v>79</v>
      </c>
      <c r="D52" s="85"/>
      <c r="E52" s="85"/>
      <c r="F52" s="85"/>
      <c r="G52" s="85"/>
      <c r="H52" s="84">
        <v>251399</v>
      </c>
      <c r="I52" s="87">
        <v>0.15</v>
      </c>
      <c r="J52" s="89">
        <f t="shared" si="2"/>
        <v>0.23080000000000001</v>
      </c>
      <c r="K52" s="89">
        <f t="shared" si="2"/>
        <v>0.24110000000000001</v>
      </c>
      <c r="L52" s="89">
        <f t="shared" si="2"/>
        <v>0.29749999999999999</v>
      </c>
      <c r="M52" s="90">
        <f t="shared" si="4"/>
        <v>277795.90000000002</v>
      </c>
      <c r="N52" s="90">
        <f t="shared" si="6"/>
        <v>277795.90000000002</v>
      </c>
      <c r="O52" s="90">
        <f t="shared" si="5"/>
        <v>277795.90000000002</v>
      </c>
      <c r="P52" s="90">
        <f t="shared" si="5"/>
        <v>277795.90000000002</v>
      </c>
      <c r="Q52" s="90">
        <f t="shared" si="5"/>
        <v>277795.90000000002</v>
      </c>
      <c r="R52" s="90">
        <f t="shared" si="5"/>
        <v>277795.90000000002</v>
      </c>
      <c r="S52" s="90">
        <f t="shared" si="5"/>
        <v>277795.90000000002</v>
      </c>
      <c r="T52" s="90">
        <f t="shared" si="5"/>
        <v>277795.90000000002</v>
      </c>
      <c r="U52" s="90">
        <f t="shared" si="5"/>
        <v>281566.88</v>
      </c>
      <c r="V52" s="90">
        <f t="shared" si="5"/>
        <v>281566.88</v>
      </c>
      <c r="W52" s="90">
        <f t="shared" si="5"/>
        <v>281566.88</v>
      </c>
      <c r="X52" s="90">
        <f t="shared" si="5"/>
        <v>304192.78999999998</v>
      </c>
    </row>
    <row r="53" spans="1:24" ht="150" outlineLevel="1">
      <c r="A53" s="85" t="s">
        <v>191</v>
      </c>
      <c r="B53" s="85">
        <v>18</v>
      </c>
      <c r="C53" s="85" t="s">
        <v>79</v>
      </c>
      <c r="D53" s="85" t="s">
        <v>189</v>
      </c>
      <c r="E53" s="85">
        <v>0</v>
      </c>
      <c r="F53" s="85">
        <v>0</v>
      </c>
      <c r="G53" s="85" t="s">
        <v>190</v>
      </c>
      <c r="H53" s="86">
        <v>251399</v>
      </c>
      <c r="I53" s="88">
        <v>0.15</v>
      </c>
      <c r="J53" s="89">
        <f t="shared" si="2"/>
        <v>0.23080000000000001</v>
      </c>
      <c r="K53" s="89">
        <f t="shared" si="2"/>
        <v>0.24110000000000001</v>
      </c>
      <c r="L53" s="89">
        <f t="shared" si="2"/>
        <v>0.29749999999999999</v>
      </c>
      <c r="M53" s="90">
        <f t="shared" si="4"/>
        <v>277795.90000000002</v>
      </c>
      <c r="N53" s="90">
        <f t="shared" si="6"/>
        <v>277795.90000000002</v>
      </c>
      <c r="O53" s="90">
        <f t="shared" si="5"/>
        <v>277795.90000000002</v>
      </c>
      <c r="P53" s="90">
        <f t="shared" si="5"/>
        <v>277795.90000000002</v>
      </c>
      <c r="Q53" s="90">
        <f t="shared" si="5"/>
        <v>277795.90000000002</v>
      </c>
      <c r="R53" s="90">
        <f t="shared" si="5"/>
        <v>277795.90000000002</v>
      </c>
      <c r="S53" s="90">
        <f t="shared" si="5"/>
        <v>277795.90000000002</v>
      </c>
      <c r="T53" s="90">
        <f t="shared" si="5"/>
        <v>277795.90000000002</v>
      </c>
      <c r="U53" s="90">
        <f t="shared" si="5"/>
        <v>281566.88</v>
      </c>
      <c r="V53" s="90">
        <f t="shared" si="5"/>
        <v>281566.88</v>
      </c>
      <c r="W53" s="90">
        <f t="shared" si="5"/>
        <v>281566.88</v>
      </c>
      <c r="X53" s="90">
        <f t="shared" si="5"/>
        <v>304192.78999999998</v>
      </c>
    </row>
    <row r="54" spans="1:24">
      <c r="A54" s="71"/>
      <c r="B54" s="71">
        <v>19</v>
      </c>
      <c r="C54" s="78" t="s">
        <v>79</v>
      </c>
      <c r="D54" s="85"/>
      <c r="E54" s="85"/>
      <c r="F54" s="85"/>
      <c r="G54" s="85"/>
      <c r="H54" s="84">
        <v>366797</v>
      </c>
      <c r="I54" s="87">
        <v>0.15</v>
      </c>
      <c r="J54" s="89">
        <f t="shared" si="2"/>
        <v>0.23080000000000001</v>
      </c>
      <c r="K54" s="89">
        <f t="shared" si="2"/>
        <v>0.24110000000000001</v>
      </c>
      <c r="L54" s="89">
        <f t="shared" si="2"/>
        <v>0.29749999999999999</v>
      </c>
      <c r="M54" s="90">
        <f t="shared" si="4"/>
        <v>405310.69</v>
      </c>
      <c r="N54" s="90">
        <f t="shared" si="6"/>
        <v>405310.69</v>
      </c>
      <c r="O54" s="90">
        <f t="shared" si="5"/>
        <v>405310.69</v>
      </c>
      <c r="P54" s="90">
        <f t="shared" si="5"/>
        <v>405310.69</v>
      </c>
      <c r="Q54" s="90">
        <f t="shared" si="5"/>
        <v>405310.69</v>
      </c>
      <c r="R54" s="90">
        <f t="shared" si="5"/>
        <v>405310.69</v>
      </c>
      <c r="S54" s="90">
        <f t="shared" si="5"/>
        <v>405310.69</v>
      </c>
      <c r="T54" s="90">
        <f t="shared" si="5"/>
        <v>405310.69</v>
      </c>
      <c r="U54" s="90">
        <f t="shared" si="5"/>
        <v>410812.64</v>
      </c>
      <c r="V54" s="90">
        <f t="shared" si="5"/>
        <v>410812.64</v>
      </c>
      <c r="W54" s="90">
        <f t="shared" si="5"/>
        <v>410812.64</v>
      </c>
      <c r="X54" s="90">
        <f t="shared" si="5"/>
        <v>443824.37</v>
      </c>
    </row>
    <row r="55" spans="1:24" ht="150" outlineLevel="1">
      <c r="A55" s="85" t="s">
        <v>194</v>
      </c>
      <c r="B55" s="85">
        <v>19</v>
      </c>
      <c r="C55" s="85" t="s">
        <v>79</v>
      </c>
      <c r="D55" s="85" t="s">
        <v>192</v>
      </c>
      <c r="E55" s="85">
        <v>0</v>
      </c>
      <c r="F55" s="85">
        <v>0</v>
      </c>
      <c r="G55" s="85" t="s">
        <v>193</v>
      </c>
      <c r="H55" s="86">
        <v>366797</v>
      </c>
      <c r="I55" s="88">
        <v>0.15</v>
      </c>
      <c r="J55" s="89">
        <f t="shared" si="2"/>
        <v>0.23080000000000001</v>
      </c>
      <c r="K55" s="89">
        <f t="shared" si="2"/>
        <v>0.24110000000000001</v>
      </c>
      <c r="L55" s="89">
        <f t="shared" si="2"/>
        <v>0.29749999999999999</v>
      </c>
      <c r="M55" s="90">
        <f t="shared" si="4"/>
        <v>405310.69</v>
      </c>
      <c r="N55" s="90">
        <f t="shared" si="6"/>
        <v>405310.69</v>
      </c>
      <c r="O55" s="90">
        <f t="shared" si="5"/>
        <v>405310.69</v>
      </c>
      <c r="P55" s="90">
        <f t="shared" si="5"/>
        <v>405310.69</v>
      </c>
      <c r="Q55" s="90">
        <f t="shared" si="5"/>
        <v>405310.69</v>
      </c>
      <c r="R55" s="90">
        <f t="shared" si="5"/>
        <v>405310.69</v>
      </c>
      <c r="S55" s="90">
        <f t="shared" si="5"/>
        <v>405310.69</v>
      </c>
      <c r="T55" s="90">
        <f t="shared" si="5"/>
        <v>405310.69</v>
      </c>
      <c r="U55" s="90">
        <f t="shared" si="5"/>
        <v>410812.64</v>
      </c>
      <c r="V55" s="90">
        <f t="shared" si="5"/>
        <v>410812.64</v>
      </c>
      <c r="W55" s="90">
        <f t="shared" si="5"/>
        <v>410812.64</v>
      </c>
      <c r="X55" s="90">
        <f t="shared" si="5"/>
        <v>443824.37</v>
      </c>
    </row>
    <row r="56" spans="1:24">
      <c r="A56" s="71"/>
      <c r="B56" s="71">
        <v>20</v>
      </c>
      <c r="C56" s="78" t="s">
        <v>80</v>
      </c>
      <c r="D56" s="85"/>
      <c r="E56" s="85"/>
      <c r="F56" s="85"/>
      <c r="G56" s="85"/>
      <c r="H56" s="84">
        <v>127818</v>
      </c>
      <c r="I56" s="87">
        <v>0.3</v>
      </c>
      <c r="J56" s="89">
        <f t="shared" si="2"/>
        <v>0.42149999999999999</v>
      </c>
      <c r="K56" s="89">
        <f t="shared" si="2"/>
        <v>0.4355</v>
      </c>
      <c r="L56" s="89">
        <f t="shared" si="2"/>
        <v>0.50700000000000001</v>
      </c>
      <c r="M56" s="90">
        <f t="shared" si="4"/>
        <v>154659.78</v>
      </c>
      <c r="N56" s="90">
        <f t="shared" si="6"/>
        <v>154659.78</v>
      </c>
      <c r="O56" s="90">
        <f t="shared" si="5"/>
        <v>154659.78</v>
      </c>
      <c r="P56" s="90">
        <f t="shared" si="5"/>
        <v>154659.78</v>
      </c>
      <c r="Q56" s="90">
        <f t="shared" si="5"/>
        <v>154659.78</v>
      </c>
      <c r="R56" s="90">
        <f t="shared" si="5"/>
        <v>154659.78</v>
      </c>
      <c r="S56" s="90">
        <f t="shared" si="5"/>
        <v>154659.78</v>
      </c>
      <c r="T56" s="90">
        <f t="shared" si="5"/>
        <v>154659.78</v>
      </c>
      <c r="U56" s="90">
        <f t="shared" si="5"/>
        <v>158494.32</v>
      </c>
      <c r="V56" s="90">
        <f t="shared" si="5"/>
        <v>158494.32</v>
      </c>
      <c r="W56" s="90">
        <f t="shared" si="5"/>
        <v>158494.32</v>
      </c>
      <c r="X56" s="90">
        <f t="shared" si="5"/>
        <v>181501.56</v>
      </c>
    </row>
    <row r="57" spans="1:24" ht="270" outlineLevel="1">
      <c r="A57" s="85" t="s">
        <v>197</v>
      </c>
      <c r="B57" s="85">
        <v>20</v>
      </c>
      <c r="C57" s="85" t="s">
        <v>80</v>
      </c>
      <c r="D57" s="85" t="s">
        <v>195</v>
      </c>
      <c r="E57" s="85">
        <v>0</v>
      </c>
      <c r="F57" s="85">
        <v>0</v>
      </c>
      <c r="G57" s="85" t="s">
        <v>196</v>
      </c>
      <c r="H57" s="86">
        <v>127818</v>
      </c>
      <c r="I57" s="88">
        <v>0.3</v>
      </c>
      <c r="J57" s="89">
        <f t="shared" si="2"/>
        <v>0.42149999999999999</v>
      </c>
      <c r="K57" s="89">
        <f t="shared" si="2"/>
        <v>0.4355</v>
      </c>
      <c r="L57" s="89">
        <f t="shared" si="2"/>
        <v>0.50700000000000001</v>
      </c>
      <c r="M57" s="90">
        <f t="shared" si="4"/>
        <v>154659.78</v>
      </c>
      <c r="N57" s="90">
        <f t="shared" si="6"/>
        <v>154659.78</v>
      </c>
      <c r="O57" s="90">
        <f t="shared" si="5"/>
        <v>154659.78</v>
      </c>
      <c r="P57" s="90">
        <f t="shared" si="5"/>
        <v>154659.78</v>
      </c>
      <c r="Q57" s="90">
        <f t="shared" si="5"/>
        <v>154659.78</v>
      </c>
      <c r="R57" s="90">
        <f t="shared" si="5"/>
        <v>154659.78</v>
      </c>
      <c r="S57" s="90">
        <f t="shared" si="5"/>
        <v>154659.78</v>
      </c>
      <c r="T57" s="90">
        <f t="shared" si="5"/>
        <v>154659.78</v>
      </c>
      <c r="U57" s="90">
        <f t="shared" si="5"/>
        <v>158494.32</v>
      </c>
      <c r="V57" s="90">
        <f t="shared" si="5"/>
        <v>158494.32</v>
      </c>
      <c r="W57" s="90">
        <f t="shared" si="5"/>
        <v>158494.32</v>
      </c>
      <c r="X57" s="90">
        <f t="shared" si="5"/>
        <v>181501.56</v>
      </c>
    </row>
    <row r="58" spans="1:24" ht="390" outlineLevel="1">
      <c r="A58" s="85" t="s">
        <v>200</v>
      </c>
      <c r="B58" s="85">
        <v>20</v>
      </c>
      <c r="C58" s="85" t="s">
        <v>80</v>
      </c>
      <c r="D58" s="85" t="s">
        <v>198</v>
      </c>
      <c r="E58" s="85">
        <v>0</v>
      </c>
      <c r="F58" s="85">
        <v>0</v>
      </c>
      <c r="G58" s="85" t="s">
        <v>199</v>
      </c>
      <c r="H58" s="86">
        <v>127818</v>
      </c>
      <c r="I58" s="88">
        <v>0.3</v>
      </c>
      <c r="J58" s="89">
        <f t="shared" si="2"/>
        <v>0.42149999999999999</v>
      </c>
      <c r="K58" s="89">
        <f t="shared" si="2"/>
        <v>0.4355</v>
      </c>
      <c r="L58" s="89">
        <f t="shared" si="2"/>
        <v>0.50700000000000001</v>
      </c>
      <c r="M58" s="90">
        <f t="shared" si="4"/>
        <v>154659.78</v>
      </c>
      <c r="N58" s="90">
        <f t="shared" si="6"/>
        <v>154659.78</v>
      </c>
      <c r="O58" s="90">
        <f t="shared" si="5"/>
        <v>154659.78</v>
      </c>
      <c r="P58" s="90">
        <f t="shared" si="5"/>
        <v>154659.78</v>
      </c>
      <c r="Q58" s="90">
        <f t="shared" si="5"/>
        <v>154659.78</v>
      </c>
      <c r="R58" s="90">
        <f t="shared" si="5"/>
        <v>154659.78</v>
      </c>
      <c r="S58" s="90">
        <f t="shared" si="5"/>
        <v>154659.78</v>
      </c>
      <c r="T58" s="90">
        <f t="shared" si="5"/>
        <v>154659.78</v>
      </c>
      <c r="U58" s="90">
        <f t="shared" si="5"/>
        <v>158494.32</v>
      </c>
      <c r="V58" s="90">
        <f t="shared" si="5"/>
        <v>158494.32</v>
      </c>
      <c r="W58" s="90">
        <f t="shared" si="5"/>
        <v>158494.32</v>
      </c>
      <c r="X58" s="90">
        <f t="shared" si="5"/>
        <v>181501.56</v>
      </c>
    </row>
    <row r="59" spans="1:24" ht="90" outlineLevel="1">
      <c r="A59" s="85" t="s">
        <v>203</v>
      </c>
      <c r="B59" s="85">
        <v>20</v>
      </c>
      <c r="C59" s="85" t="s">
        <v>80</v>
      </c>
      <c r="D59" s="85" t="s">
        <v>201</v>
      </c>
      <c r="E59" s="85">
        <v>0</v>
      </c>
      <c r="F59" s="85">
        <v>0</v>
      </c>
      <c r="G59" s="85" t="s">
        <v>202</v>
      </c>
      <c r="H59" s="86">
        <v>127818</v>
      </c>
      <c r="I59" s="88">
        <v>0.3</v>
      </c>
      <c r="J59" s="89">
        <f t="shared" si="2"/>
        <v>0.42149999999999999</v>
      </c>
      <c r="K59" s="89">
        <f t="shared" si="2"/>
        <v>0.4355</v>
      </c>
      <c r="L59" s="89">
        <f t="shared" si="2"/>
        <v>0.50700000000000001</v>
      </c>
      <c r="M59" s="90">
        <f t="shared" si="4"/>
        <v>154659.78</v>
      </c>
      <c r="N59" s="90">
        <f t="shared" si="6"/>
        <v>154659.78</v>
      </c>
      <c r="O59" s="90">
        <f t="shared" si="5"/>
        <v>154659.78</v>
      </c>
      <c r="P59" s="90">
        <f t="shared" si="5"/>
        <v>154659.78</v>
      </c>
      <c r="Q59" s="90">
        <f t="shared" si="5"/>
        <v>154659.78</v>
      </c>
      <c r="R59" s="90">
        <f t="shared" si="5"/>
        <v>154659.78</v>
      </c>
      <c r="S59" s="90">
        <f t="shared" si="5"/>
        <v>154659.78</v>
      </c>
      <c r="T59" s="90">
        <f t="shared" si="5"/>
        <v>154659.78</v>
      </c>
      <c r="U59" s="90">
        <f t="shared" si="5"/>
        <v>158494.32</v>
      </c>
      <c r="V59" s="90">
        <f t="shared" si="5"/>
        <v>158494.32</v>
      </c>
      <c r="W59" s="90">
        <f t="shared" si="5"/>
        <v>158494.32</v>
      </c>
      <c r="X59" s="90">
        <f t="shared" si="5"/>
        <v>181501.56</v>
      </c>
    </row>
    <row r="60" spans="1:24">
      <c r="A60" s="71"/>
      <c r="B60" s="71">
        <v>21</v>
      </c>
      <c r="C60" s="78" t="s">
        <v>80</v>
      </c>
      <c r="D60" s="85"/>
      <c r="E60" s="85"/>
      <c r="F60" s="85"/>
      <c r="G60" s="85"/>
      <c r="H60" s="84">
        <v>98196</v>
      </c>
      <c r="I60" s="87">
        <v>0.45</v>
      </c>
      <c r="J60" s="89">
        <f t="shared" si="2"/>
        <v>0.58169999999999999</v>
      </c>
      <c r="K60" s="89">
        <f t="shared" si="2"/>
        <v>0.59560000000000002</v>
      </c>
      <c r="L60" s="89">
        <f t="shared" si="2"/>
        <v>0.66259999999999997</v>
      </c>
      <c r="M60" s="90">
        <f t="shared" si="4"/>
        <v>129127.74</v>
      </c>
      <c r="N60" s="90">
        <f t="shared" si="6"/>
        <v>129127.74</v>
      </c>
      <c r="O60" s="90">
        <f t="shared" si="5"/>
        <v>129127.74</v>
      </c>
      <c r="P60" s="90">
        <f t="shared" si="5"/>
        <v>129127.74</v>
      </c>
      <c r="Q60" s="90">
        <f t="shared" si="5"/>
        <v>129127.74</v>
      </c>
      <c r="R60" s="90">
        <f t="shared" si="5"/>
        <v>129127.74</v>
      </c>
      <c r="S60" s="90">
        <f t="shared" si="5"/>
        <v>129127.74</v>
      </c>
      <c r="T60" s="90">
        <f t="shared" si="5"/>
        <v>129127.74</v>
      </c>
      <c r="U60" s="90">
        <f t="shared" si="5"/>
        <v>133546.56</v>
      </c>
      <c r="V60" s="90">
        <f t="shared" si="5"/>
        <v>133546.56</v>
      </c>
      <c r="W60" s="90">
        <f t="shared" si="5"/>
        <v>133546.56</v>
      </c>
      <c r="X60" s="90">
        <f t="shared" si="5"/>
        <v>160059.48000000001</v>
      </c>
    </row>
    <row r="61" spans="1:24" ht="60" outlineLevel="1">
      <c r="A61" s="85" t="s">
        <v>205</v>
      </c>
      <c r="B61" s="85">
        <v>21</v>
      </c>
      <c r="C61" s="85" t="s">
        <v>80</v>
      </c>
      <c r="D61" s="85" t="s">
        <v>353</v>
      </c>
      <c r="E61" s="85">
        <v>0</v>
      </c>
      <c r="F61" s="85">
        <v>0</v>
      </c>
      <c r="G61" s="85" t="s">
        <v>204</v>
      </c>
      <c r="H61" s="86">
        <v>98196</v>
      </c>
      <c r="I61" s="88">
        <v>0.45</v>
      </c>
      <c r="J61" s="89">
        <f t="shared" si="2"/>
        <v>0.58169999999999999</v>
      </c>
      <c r="K61" s="89">
        <f t="shared" si="2"/>
        <v>0.59560000000000002</v>
      </c>
      <c r="L61" s="89">
        <f t="shared" si="2"/>
        <v>0.66259999999999997</v>
      </c>
      <c r="M61" s="90">
        <f t="shared" si="4"/>
        <v>129127.74</v>
      </c>
      <c r="N61" s="90">
        <f t="shared" si="6"/>
        <v>129127.74</v>
      </c>
      <c r="O61" s="90">
        <f t="shared" si="5"/>
        <v>129127.74</v>
      </c>
      <c r="P61" s="90">
        <f t="shared" si="5"/>
        <v>129127.74</v>
      </c>
      <c r="Q61" s="90">
        <f t="shared" si="5"/>
        <v>129127.74</v>
      </c>
      <c r="R61" s="90">
        <f t="shared" si="5"/>
        <v>129127.74</v>
      </c>
      <c r="S61" s="90">
        <f t="shared" si="5"/>
        <v>129127.74</v>
      </c>
      <c r="T61" s="90">
        <f t="shared" si="5"/>
        <v>129127.74</v>
      </c>
      <c r="U61" s="90">
        <f t="shared" si="5"/>
        <v>133546.56</v>
      </c>
      <c r="V61" s="90">
        <f t="shared" si="5"/>
        <v>133546.56</v>
      </c>
      <c r="W61" s="90">
        <f t="shared" si="5"/>
        <v>133546.56</v>
      </c>
      <c r="X61" s="90">
        <f t="shared" si="5"/>
        <v>160059.48000000001</v>
      </c>
    </row>
    <row r="62" spans="1:24">
      <c r="A62" s="71"/>
      <c r="B62" s="71">
        <v>22</v>
      </c>
      <c r="C62" s="78" t="s">
        <v>80</v>
      </c>
      <c r="D62" s="85"/>
      <c r="E62" s="85"/>
      <c r="F62" s="85"/>
      <c r="G62" s="85"/>
      <c r="H62" s="84">
        <v>134916</v>
      </c>
      <c r="I62" s="87">
        <v>0.3</v>
      </c>
      <c r="J62" s="89">
        <f t="shared" si="2"/>
        <v>0.42149999999999999</v>
      </c>
      <c r="K62" s="89">
        <f t="shared" si="2"/>
        <v>0.4355</v>
      </c>
      <c r="L62" s="89">
        <f t="shared" si="2"/>
        <v>0.50700000000000001</v>
      </c>
      <c r="M62" s="90">
        <f t="shared" si="4"/>
        <v>163248.35999999999</v>
      </c>
      <c r="N62" s="90">
        <f t="shared" si="6"/>
        <v>163248.35999999999</v>
      </c>
      <c r="O62" s="90">
        <f t="shared" si="5"/>
        <v>163248.35999999999</v>
      </c>
      <c r="P62" s="90">
        <f t="shared" si="5"/>
        <v>163248.35999999999</v>
      </c>
      <c r="Q62" s="90">
        <f t="shared" si="5"/>
        <v>163248.35999999999</v>
      </c>
      <c r="R62" s="90">
        <f t="shared" si="5"/>
        <v>163248.35999999999</v>
      </c>
      <c r="S62" s="90">
        <f t="shared" si="5"/>
        <v>163248.35999999999</v>
      </c>
      <c r="T62" s="90">
        <f t="shared" si="5"/>
        <v>163248.35999999999</v>
      </c>
      <c r="U62" s="90">
        <f t="shared" si="5"/>
        <v>167295.84</v>
      </c>
      <c r="V62" s="90">
        <f t="shared" si="5"/>
        <v>167295.84</v>
      </c>
      <c r="W62" s="90">
        <f t="shared" si="5"/>
        <v>167295.84</v>
      </c>
      <c r="X62" s="90">
        <f t="shared" si="5"/>
        <v>191580.72</v>
      </c>
    </row>
    <row r="63" spans="1:24" ht="135" outlineLevel="1">
      <c r="A63" s="85" t="s">
        <v>208</v>
      </c>
      <c r="B63" s="85">
        <v>22</v>
      </c>
      <c r="C63" s="85" t="s">
        <v>80</v>
      </c>
      <c r="D63" s="85" t="s">
        <v>206</v>
      </c>
      <c r="E63" s="85">
        <v>0</v>
      </c>
      <c r="F63" s="85">
        <v>0</v>
      </c>
      <c r="G63" s="85" t="s">
        <v>207</v>
      </c>
      <c r="H63" s="86">
        <v>134916</v>
      </c>
      <c r="I63" s="88">
        <v>0.3</v>
      </c>
      <c r="J63" s="89">
        <f t="shared" si="2"/>
        <v>0.42149999999999999</v>
      </c>
      <c r="K63" s="89">
        <f t="shared" si="2"/>
        <v>0.4355</v>
      </c>
      <c r="L63" s="89">
        <f t="shared" si="2"/>
        <v>0.50700000000000001</v>
      </c>
      <c r="M63" s="90">
        <f t="shared" si="4"/>
        <v>163248.35999999999</v>
      </c>
      <c r="N63" s="90">
        <f t="shared" si="6"/>
        <v>163248.35999999999</v>
      </c>
      <c r="O63" s="90">
        <f t="shared" si="5"/>
        <v>163248.35999999999</v>
      </c>
      <c r="P63" s="90">
        <f t="shared" si="5"/>
        <v>163248.35999999999</v>
      </c>
      <c r="Q63" s="90">
        <f t="shared" si="5"/>
        <v>163248.35999999999</v>
      </c>
      <c r="R63" s="90">
        <f t="shared" si="5"/>
        <v>163248.35999999999</v>
      </c>
      <c r="S63" s="90">
        <f t="shared" si="5"/>
        <v>163248.35999999999</v>
      </c>
      <c r="T63" s="90">
        <f t="shared" si="5"/>
        <v>163248.35999999999</v>
      </c>
      <c r="U63" s="90">
        <f t="shared" si="5"/>
        <v>167295.84</v>
      </c>
      <c r="V63" s="90">
        <f t="shared" si="5"/>
        <v>167295.84</v>
      </c>
      <c r="W63" s="90">
        <f t="shared" si="5"/>
        <v>167295.84</v>
      </c>
      <c r="X63" s="90">
        <f t="shared" si="5"/>
        <v>191580.72</v>
      </c>
    </row>
    <row r="64" spans="1:24">
      <c r="A64" s="85"/>
      <c r="B64" s="71">
        <v>23</v>
      </c>
      <c r="C64" s="78" t="s">
        <v>80</v>
      </c>
      <c r="D64" s="85"/>
      <c r="E64" s="85"/>
      <c r="F64" s="85"/>
      <c r="G64" s="85"/>
      <c r="H64" s="84">
        <v>181469</v>
      </c>
      <c r="I64" s="87">
        <v>0.3</v>
      </c>
      <c r="J64" s="89">
        <f t="shared" si="2"/>
        <v>0.42149999999999999</v>
      </c>
      <c r="K64" s="89">
        <f t="shared" si="2"/>
        <v>0.4355</v>
      </c>
      <c r="L64" s="89">
        <f t="shared" si="2"/>
        <v>0.50700000000000001</v>
      </c>
      <c r="M64" s="90">
        <f t="shared" si="4"/>
        <v>219577.49</v>
      </c>
      <c r="N64" s="90">
        <f t="shared" si="6"/>
        <v>219577.49</v>
      </c>
      <c r="O64" s="90">
        <f t="shared" si="5"/>
        <v>219577.49</v>
      </c>
      <c r="P64" s="90">
        <f t="shared" si="5"/>
        <v>219577.49</v>
      </c>
      <c r="Q64" s="90">
        <f t="shared" si="5"/>
        <v>219577.49</v>
      </c>
      <c r="R64" s="90">
        <f t="shared" si="5"/>
        <v>219577.49</v>
      </c>
      <c r="S64" s="90">
        <f t="shared" si="5"/>
        <v>219577.49</v>
      </c>
      <c r="T64" s="90">
        <f t="shared" si="5"/>
        <v>219577.49</v>
      </c>
      <c r="U64" s="90">
        <f t="shared" si="5"/>
        <v>225021.56</v>
      </c>
      <c r="V64" s="90">
        <f t="shared" si="5"/>
        <v>225021.56</v>
      </c>
      <c r="W64" s="90">
        <f t="shared" si="5"/>
        <v>225021.56</v>
      </c>
      <c r="X64" s="90">
        <f t="shared" si="5"/>
        <v>257685.98</v>
      </c>
    </row>
    <row r="65" spans="1:24" ht="180" outlineLevel="1">
      <c r="A65" s="92" t="s">
        <v>375</v>
      </c>
      <c r="B65" s="85">
        <v>23</v>
      </c>
      <c r="C65" s="85" t="s">
        <v>80</v>
      </c>
      <c r="D65" s="85" t="s">
        <v>365</v>
      </c>
      <c r="E65" s="85">
        <v>0</v>
      </c>
      <c r="F65" s="85" t="s">
        <v>355</v>
      </c>
      <c r="G65" s="85" t="s">
        <v>354</v>
      </c>
      <c r="H65" s="86">
        <v>181469</v>
      </c>
      <c r="I65" s="88">
        <v>0.3</v>
      </c>
      <c r="J65" s="89">
        <f t="shared" si="2"/>
        <v>0.42149999999999999</v>
      </c>
      <c r="K65" s="89">
        <f t="shared" si="2"/>
        <v>0.4355</v>
      </c>
      <c r="L65" s="89">
        <f t="shared" si="2"/>
        <v>0.50700000000000001</v>
      </c>
      <c r="M65" s="90">
        <f t="shared" si="4"/>
        <v>219577.49</v>
      </c>
      <c r="N65" s="90">
        <f t="shared" si="6"/>
        <v>219577.49</v>
      </c>
      <c r="O65" s="90">
        <f t="shared" si="5"/>
        <v>219577.49</v>
      </c>
      <c r="P65" s="90">
        <f t="shared" si="5"/>
        <v>219577.49</v>
      </c>
      <c r="Q65" s="90">
        <f t="shared" si="5"/>
        <v>219577.49</v>
      </c>
      <c r="R65" s="90">
        <f t="shared" si="5"/>
        <v>219577.49</v>
      </c>
      <c r="S65" s="90">
        <f t="shared" si="5"/>
        <v>219577.49</v>
      </c>
      <c r="T65" s="90">
        <f t="shared" si="5"/>
        <v>219577.49</v>
      </c>
      <c r="U65" s="90">
        <f t="shared" si="5"/>
        <v>225021.56</v>
      </c>
      <c r="V65" s="90">
        <f t="shared" si="5"/>
        <v>225021.56</v>
      </c>
      <c r="W65" s="90">
        <f t="shared" ref="O65:X91" si="7">ROUND($H65*(W$5*$I65+(1-$I65)),2)</f>
        <v>225021.56</v>
      </c>
      <c r="X65" s="90">
        <f t="shared" si="7"/>
        <v>257685.98</v>
      </c>
    </row>
    <row r="66" spans="1:24">
      <c r="A66" s="85"/>
      <c r="B66" s="71">
        <v>24</v>
      </c>
      <c r="C66" s="78" t="s">
        <v>80</v>
      </c>
      <c r="D66" s="85"/>
      <c r="E66" s="85"/>
      <c r="F66" s="85"/>
      <c r="G66" s="85"/>
      <c r="H66" s="84">
        <v>230326</v>
      </c>
      <c r="I66" s="87">
        <v>0.3</v>
      </c>
      <c r="J66" s="89">
        <f t="shared" si="2"/>
        <v>0.42149999999999999</v>
      </c>
      <c r="K66" s="89">
        <f t="shared" si="2"/>
        <v>0.4355</v>
      </c>
      <c r="L66" s="89">
        <f t="shared" si="2"/>
        <v>0.50700000000000001</v>
      </c>
      <c r="M66" s="90">
        <f t="shared" si="4"/>
        <v>278694.46000000002</v>
      </c>
      <c r="N66" s="90">
        <f t="shared" si="6"/>
        <v>278694.46000000002</v>
      </c>
      <c r="O66" s="90">
        <f t="shared" si="7"/>
        <v>278694.46000000002</v>
      </c>
      <c r="P66" s="90">
        <f t="shared" si="7"/>
        <v>278694.46000000002</v>
      </c>
      <c r="Q66" s="90">
        <f t="shared" si="7"/>
        <v>278694.46000000002</v>
      </c>
      <c r="R66" s="90">
        <f t="shared" si="7"/>
        <v>278694.46000000002</v>
      </c>
      <c r="S66" s="90">
        <f t="shared" si="7"/>
        <v>278694.46000000002</v>
      </c>
      <c r="T66" s="90">
        <f t="shared" si="7"/>
        <v>278694.46000000002</v>
      </c>
      <c r="U66" s="90">
        <f t="shared" si="7"/>
        <v>285604.24</v>
      </c>
      <c r="V66" s="90">
        <f t="shared" si="7"/>
        <v>285604.24</v>
      </c>
      <c r="W66" s="90">
        <f t="shared" si="7"/>
        <v>285604.24</v>
      </c>
      <c r="X66" s="90">
        <f t="shared" si="7"/>
        <v>327062.92</v>
      </c>
    </row>
    <row r="67" spans="1:24" ht="180" outlineLevel="1">
      <c r="A67" s="92" t="s">
        <v>376</v>
      </c>
      <c r="B67" s="85">
        <v>24</v>
      </c>
      <c r="C67" s="85" t="s">
        <v>80</v>
      </c>
      <c r="D67" s="85" t="s">
        <v>366</v>
      </c>
      <c r="E67" s="85">
        <v>0</v>
      </c>
      <c r="F67" s="85" t="s">
        <v>356</v>
      </c>
      <c r="G67" s="85" t="s">
        <v>354</v>
      </c>
      <c r="H67" s="86">
        <v>230326</v>
      </c>
      <c r="I67" s="88">
        <v>0.3</v>
      </c>
      <c r="J67" s="89">
        <f t="shared" si="2"/>
        <v>0.42149999999999999</v>
      </c>
      <c r="K67" s="89">
        <f t="shared" si="2"/>
        <v>0.4355</v>
      </c>
      <c r="L67" s="89">
        <f t="shared" si="2"/>
        <v>0.50700000000000001</v>
      </c>
      <c r="M67" s="90">
        <f t="shared" si="4"/>
        <v>278694.46000000002</v>
      </c>
      <c r="N67" s="90">
        <f t="shared" si="6"/>
        <v>278694.46000000002</v>
      </c>
      <c r="O67" s="90">
        <f t="shared" si="7"/>
        <v>278694.46000000002</v>
      </c>
      <c r="P67" s="90">
        <f t="shared" si="7"/>
        <v>278694.46000000002</v>
      </c>
      <c r="Q67" s="90">
        <f t="shared" si="7"/>
        <v>278694.46000000002</v>
      </c>
      <c r="R67" s="90">
        <f t="shared" si="7"/>
        <v>278694.46000000002</v>
      </c>
      <c r="S67" s="90">
        <f t="shared" si="7"/>
        <v>278694.46000000002</v>
      </c>
      <c r="T67" s="90">
        <f t="shared" si="7"/>
        <v>278694.46000000002</v>
      </c>
      <c r="U67" s="90">
        <f t="shared" si="7"/>
        <v>285604.24</v>
      </c>
      <c r="V67" s="90">
        <f t="shared" si="7"/>
        <v>285604.24</v>
      </c>
      <c r="W67" s="90">
        <f t="shared" si="7"/>
        <v>285604.24</v>
      </c>
      <c r="X67" s="90">
        <f t="shared" si="7"/>
        <v>327062.92</v>
      </c>
    </row>
    <row r="68" spans="1:24">
      <c r="A68" s="85"/>
      <c r="B68" s="71">
        <v>25</v>
      </c>
      <c r="C68" s="78" t="s">
        <v>80</v>
      </c>
      <c r="D68" s="85"/>
      <c r="E68" s="85"/>
      <c r="F68" s="85"/>
      <c r="G68" s="85"/>
      <c r="H68" s="84">
        <v>279183</v>
      </c>
      <c r="I68" s="87">
        <v>0.3</v>
      </c>
      <c r="J68" s="89">
        <f t="shared" si="2"/>
        <v>0.42149999999999999</v>
      </c>
      <c r="K68" s="89">
        <f t="shared" si="2"/>
        <v>0.4355</v>
      </c>
      <c r="L68" s="89">
        <f t="shared" si="2"/>
        <v>0.50700000000000001</v>
      </c>
      <c r="M68" s="90">
        <f t="shared" si="4"/>
        <v>337811.43</v>
      </c>
      <c r="N68" s="90">
        <f t="shared" si="6"/>
        <v>337811.43</v>
      </c>
      <c r="O68" s="90">
        <f t="shared" si="7"/>
        <v>337811.43</v>
      </c>
      <c r="P68" s="90">
        <f t="shared" si="7"/>
        <v>337811.43</v>
      </c>
      <c r="Q68" s="90">
        <f t="shared" si="7"/>
        <v>337811.43</v>
      </c>
      <c r="R68" s="90">
        <f t="shared" si="7"/>
        <v>337811.43</v>
      </c>
      <c r="S68" s="90">
        <f t="shared" si="7"/>
        <v>337811.43</v>
      </c>
      <c r="T68" s="90">
        <f t="shared" si="7"/>
        <v>337811.43</v>
      </c>
      <c r="U68" s="90">
        <f t="shared" si="7"/>
        <v>346186.92</v>
      </c>
      <c r="V68" s="90">
        <f t="shared" si="7"/>
        <v>346186.92</v>
      </c>
      <c r="W68" s="90">
        <f t="shared" si="7"/>
        <v>346186.92</v>
      </c>
      <c r="X68" s="90">
        <f t="shared" si="7"/>
        <v>396439.86</v>
      </c>
    </row>
    <row r="69" spans="1:24" ht="180" outlineLevel="1">
      <c r="A69" s="92" t="s">
        <v>377</v>
      </c>
      <c r="B69" s="85">
        <v>25</v>
      </c>
      <c r="C69" s="85" t="s">
        <v>80</v>
      </c>
      <c r="D69" s="85" t="s">
        <v>367</v>
      </c>
      <c r="E69" s="85">
        <v>0</v>
      </c>
      <c r="F69" s="85" t="s">
        <v>357</v>
      </c>
      <c r="G69" s="85" t="s">
        <v>354</v>
      </c>
      <c r="H69" s="86">
        <v>279183</v>
      </c>
      <c r="I69" s="88">
        <v>0.3</v>
      </c>
      <c r="J69" s="89">
        <f t="shared" si="2"/>
        <v>0.42149999999999999</v>
      </c>
      <c r="K69" s="89">
        <f t="shared" si="2"/>
        <v>0.4355</v>
      </c>
      <c r="L69" s="89">
        <f t="shared" si="2"/>
        <v>0.50700000000000001</v>
      </c>
      <c r="M69" s="90">
        <f t="shared" si="4"/>
        <v>337811.43</v>
      </c>
      <c r="N69" s="90">
        <f t="shared" si="6"/>
        <v>337811.43</v>
      </c>
      <c r="O69" s="90">
        <f t="shared" si="7"/>
        <v>337811.43</v>
      </c>
      <c r="P69" s="90">
        <f t="shared" si="7"/>
        <v>337811.43</v>
      </c>
      <c r="Q69" s="90">
        <f t="shared" si="7"/>
        <v>337811.43</v>
      </c>
      <c r="R69" s="90">
        <f t="shared" si="7"/>
        <v>337811.43</v>
      </c>
      <c r="S69" s="90">
        <f t="shared" si="7"/>
        <v>337811.43</v>
      </c>
      <c r="T69" s="90">
        <f t="shared" si="7"/>
        <v>337811.43</v>
      </c>
      <c r="U69" s="90">
        <f t="shared" si="7"/>
        <v>346186.92</v>
      </c>
      <c r="V69" s="90">
        <f t="shared" si="7"/>
        <v>346186.92</v>
      </c>
      <c r="W69" s="90">
        <f t="shared" si="7"/>
        <v>346186.92</v>
      </c>
      <c r="X69" s="90">
        <f t="shared" si="7"/>
        <v>396439.86</v>
      </c>
    </row>
    <row r="70" spans="1:24">
      <c r="A70" s="71"/>
      <c r="B70" s="71">
        <v>26</v>
      </c>
      <c r="C70" s="78" t="s">
        <v>97</v>
      </c>
      <c r="D70" s="85"/>
      <c r="E70" s="85"/>
      <c r="F70" s="85"/>
      <c r="G70" s="85"/>
      <c r="H70" s="84">
        <v>114104</v>
      </c>
      <c r="I70" s="87">
        <v>0.3</v>
      </c>
      <c r="J70" s="89">
        <f t="shared" si="2"/>
        <v>0.42149999999999999</v>
      </c>
      <c r="K70" s="89">
        <f t="shared" si="2"/>
        <v>0.4355</v>
      </c>
      <c r="L70" s="89">
        <f t="shared" si="2"/>
        <v>0.50700000000000001</v>
      </c>
      <c r="M70" s="90">
        <f t="shared" si="4"/>
        <v>138065.84</v>
      </c>
      <c r="N70" s="90">
        <f t="shared" si="6"/>
        <v>138065.84</v>
      </c>
      <c r="O70" s="90">
        <f t="shared" si="7"/>
        <v>138065.84</v>
      </c>
      <c r="P70" s="90">
        <f t="shared" si="7"/>
        <v>138065.84</v>
      </c>
      <c r="Q70" s="90">
        <f t="shared" si="7"/>
        <v>138065.84</v>
      </c>
      <c r="R70" s="90">
        <f t="shared" si="7"/>
        <v>138065.84</v>
      </c>
      <c r="S70" s="90">
        <f t="shared" si="7"/>
        <v>138065.84</v>
      </c>
      <c r="T70" s="90">
        <f t="shared" si="7"/>
        <v>138065.84</v>
      </c>
      <c r="U70" s="90">
        <f t="shared" si="7"/>
        <v>141488.95999999999</v>
      </c>
      <c r="V70" s="90">
        <f t="shared" si="7"/>
        <v>141488.95999999999</v>
      </c>
      <c r="W70" s="90">
        <f t="shared" si="7"/>
        <v>141488.95999999999</v>
      </c>
      <c r="X70" s="90">
        <f t="shared" si="7"/>
        <v>162027.68</v>
      </c>
    </row>
    <row r="71" spans="1:24" ht="30" outlineLevel="1">
      <c r="A71" s="85" t="s">
        <v>211</v>
      </c>
      <c r="B71" s="85">
        <v>26</v>
      </c>
      <c r="C71" s="85" t="s">
        <v>97</v>
      </c>
      <c r="D71" s="85" t="s">
        <v>209</v>
      </c>
      <c r="E71" s="85">
        <v>0</v>
      </c>
      <c r="F71" s="85">
        <v>0</v>
      </c>
      <c r="G71" s="85" t="s">
        <v>210</v>
      </c>
      <c r="H71" s="86">
        <v>114104</v>
      </c>
      <c r="I71" s="88">
        <v>0.3</v>
      </c>
      <c r="J71" s="89">
        <f t="shared" ref="J71:L134" si="8">ROUND($I71*J$5/(1-$I71+$I71*J$5),4)</f>
        <v>0.42149999999999999</v>
      </c>
      <c r="K71" s="89">
        <f t="shared" si="8"/>
        <v>0.4355</v>
      </c>
      <c r="L71" s="89">
        <f t="shared" si="8"/>
        <v>0.50700000000000001</v>
      </c>
      <c r="M71" s="90">
        <f t="shared" si="4"/>
        <v>138065.84</v>
      </c>
      <c r="N71" s="90">
        <f t="shared" si="6"/>
        <v>138065.84</v>
      </c>
      <c r="O71" s="90">
        <f t="shared" si="7"/>
        <v>138065.84</v>
      </c>
      <c r="P71" s="90">
        <f t="shared" si="7"/>
        <v>138065.84</v>
      </c>
      <c r="Q71" s="90">
        <f t="shared" si="7"/>
        <v>138065.84</v>
      </c>
      <c r="R71" s="90">
        <f t="shared" si="7"/>
        <v>138065.84</v>
      </c>
      <c r="S71" s="90">
        <f t="shared" si="7"/>
        <v>138065.84</v>
      </c>
      <c r="T71" s="90">
        <f t="shared" si="7"/>
        <v>138065.84</v>
      </c>
      <c r="U71" s="90">
        <f t="shared" si="7"/>
        <v>141488.95999999999</v>
      </c>
      <c r="V71" s="90">
        <f t="shared" si="7"/>
        <v>141488.95999999999</v>
      </c>
      <c r="W71" s="90">
        <f t="shared" si="7"/>
        <v>141488.95999999999</v>
      </c>
      <c r="X71" s="90">
        <f t="shared" si="7"/>
        <v>162027.68</v>
      </c>
    </row>
    <row r="72" spans="1:24">
      <c r="A72" s="71"/>
      <c r="B72" s="71">
        <v>27</v>
      </c>
      <c r="C72" s="78" t="s">
        <v>97</v>
      </c>
      <c r="D72" s="85"/>
      <c r="E72" s="85"/>
      <c r="F72" s="85"/>
      <c r="G72" s="85"/>
      <c r="H72" s="84">
        <v>68057</v>
      </c>
      <c r="I72" s="87">
        <v>0.3</v>
      </c>
      <c r="J72" s="89">
        <f t="shared" si="8"/>
        <v>0.42149999999999999</v>
      </c>
      <c r="K72" s="89">
        <f t="shared" si="8"/>
        <v>0.4355</v>
      </c>
      <c r="L72" s="89">
        <f t="shared" si="8"/>
        <v>0.50700000000000001</v>
      </c>
      <c r="M72" s="90">
        <f t="shared" si="4"/>
        <v>82348.97</v>
      </c>
      <c r="N72" s="90">
        <f t="shared" si="6"/>
        <v>82348.97</v>
      </c>
      <c r="O72" s="90">
        <f t="shared" si="7"/>
        <v>82348.97</v>
      </c>
      <c r="P72" s="90">
        <f t="shared" si="7"/>
        <v>82348.97</v>
      </c>
      <c r="Q72" s="90">
        <f t="shared" si="7"/>
        <v>82348.97</v>
      </c>
      <c r="R72" s="90">
        <f t="shared" si="7"/>
        <v>82348.97</v>
      </c>
      <c r="S72" s="90">
        <f t="shared" si="7"/>
        <v>82348.97</v>
      </c>
      <c r="T72" s="90">
        <f t="shared" si="7"/>
        <v>82348.97</v>
      </c>
      <c r="U72" s="90">
        <f t="shared" si="7"/>
        <v>84390.68</v>
      </c>
      <c r="V72" s="90">
        <f t="shared" si="7"/>
        <v>84390.68</v>
      </c>
      <c r="W72" s="90">
        <f t="shared" si="7"/>
        <v>84390.68</v>
      </c>
      <c r="X72" s="90">
        <f t="shared" si="7"/>
        <v>96640.94</v>
      </c>
    </row>
    <row r="73" spans="1:24" ht="30" outlineLevel="1">
      <c r="A73" s="85" t="s">
        <v>214</v>
      </c>
      <c r="B73" s="85">
        <v>27</v>
      </c>
      <c r="C73" s="85" t="s">
        <v>97</v>
      </c>
      <c r="D73" s="85" t="s">
        <v>212</v>
      </c>
      <c r="E73" s="85">
        <v>0</v>
      </c>
      <c r="F73" s="85">
        <v>0</v>
      </c>
      <c r="G73" s="85" t="s">
        <v>213</v>
      </c>
      <c r="H73" s="86">
        <v>68057</v>
      </c>
      <c r="I73" s="88">
        <v>0.3</v>
      </c>
      <c r="J73" s="89">
        <f t="shared" si="8"/>
        <v>0.42149999999999999</v>
      </c>
      <c r="K73" s="89">
        <f t="shared" si="8"/>
        <v>0.4355</v>
      </c>
      <c r="L73" s="89">
        <f t="shared" si="8"/>
        <v>0.50700000000000001</v>
      </c>
      <c r="M73" s="90">
        <f t="shared" si="4"/>
        <v>82348.97</v>
      </c>
      <c r="N73" s="90">
        <f t="shared" si="6"/>
        <v>82348.97</v>
      </c>
      <c r="O73" s="90">
        <f t="shared" si="7"/>
        <v>82348.97</v>
      </c>
      <c r="P73" s="90">
        <f t="shared" si="7"/>
        <v>82348.97</v>
      </c>
      <c r="Q73" s="90">
        <f t="shared" si="7"/>
        <v>82348.97</v>
      </c>
      <c r="R73" s="90">
        <f t="shared" si="7"/>
        <v>82348.97</v>
      </c>
      <c r="S73" s="90">
        <f t="shared" si="7"/>
        <v>82348.97</v>
      </c>
      <c r="T73" s="90">
        <f t="shared" si="7"/>
        <v>82348.97</v>
      </c>
      <c r="U73" s="90">
        <f t="shared" si="7"/>
        <v>84390.68</v>
      </c>
      <c r="V73" s="90">
        <f t="shared" si="7"/>
        <v>84390.68</v>
      </c>
      <c r="W73" s="90">
        <f t="shared" si="7"/>
        <v>84390.68</v>
      </c>
      <c r="X73" s="90">
        <f t="shared" si="7"/>
        <v>96640.94</v>
      </c>
    </row>
    <row r="74" spans="1:24" ht="45" outlineLevel="1">
      <c r="A74" s="85" t="s">
        <v>217</v>
      </c>
      <c r="B74" s="85">
        <v>27</v>
      </c>
      <c r="C74" s="85" t="s">
        <v>97</v>
      </c>
      <c r="D74" s="85" t="s">
        <v>215</v>
      </c>
      <c r="E74" s="85">
        <v>0</v>
      </c>
      <c r="F74" s="85">
        <v>0</v>
      </c>
      <c r="G74" s="85" t="s">
        <v>216</v>
      </c>
      <c r="H74" s="86">
        <v>68057</v>
      </c>
      <c r="I74" s="88">
        <v>0.3</v>
      </c>
      <c r="J74" s="89">
        <f t="shared" si="8"/>
        <v>0.42149999999999999</v>
      </c>
      <c r="K74" s="89">
        <f t="shared" si="8"/>
        <v>0.4355</v>
      </c>
      <c r="L74" s="89">
        <f t="shared" si="8"/>
        <v>0.50700000000000001</v>
      </c>
      <c r="M74" s="90">
        <f t="shared" si="4"/>
        <v>82348.97</v>
      </c>
      <c r="N74" s="90">
        <f t="shared" si="6"/>
        <v>82348.97</v>
      </c>
      <c r="O74" s="90">
        <f t="shared" si="7"/>
        <v>82348.97</v>
      </c>
      <c r="P74" s="90">
        <f t="shared" si="7"/>
        <v>82348.97</v>
      </c>
      <c r="Q74" s="90">
        <f t="shared" si="7"/>
        <v>82348.97</v>
      </c>
      <c r="R74" s="90">
        <f t="shared" si="7"/>
        <v>82348.97</v>
      </c>
      <c r="S74" s="90">
        <f t="shared" si="7"/>
        <v>82348.97</v>
      </c>
      <c r="T74" s="90">
        <f t="shared" si="7"/>
        <v>82348.97</v>
      </c>
      <c r="U74" s="90">
        <f t="shared" si="7"/>
        <v>84390.68</v>
      </c>
      <c r="V74" s="90">
        <f t="shared" si="7"/>
        <v>84390.68</v>
      </c>
      <c r="W74" s="90">
        <f t="shared" si="7"/>
        <v>84390.68</v>
      </c>
      <c r="X74" s="90">
        <f t="shared" si="7"/>
        <v>96640.94</v>
      </c>
    </row>
    <row r="75" spans="1:24" ht="30" outlineLevel="1">
      <c r="A75" s="85" t="s">
        <v>220</v>
      </c>
      <c r="B75" s="85">
        <v>27</v>
      </c>
      <c r="C75" s="85" t="s">
        <v>97</v>
      </c>
      <c r="D75" s="85" t="s">
        <v>218</v>
      </c>
      <c r="E75" s="85">
        <v>0</v>
      </c>
      <c r="F75" s="85">
        <v>0</v>
      </c>
      <c r="G75" s="85" t="s">
        <v>219</v>
      </c>
      <c r="H75" s="86">
        <v>68057</v>
      </c>
      <c r="I75" s="88">
        <v>0.3</v>
      </c>
      <c r="J75" s="89">
        <f t="shared" si="8"/>
        <v>0.42149999999999999</v>
      </c>
      <c r="K75" s="89">
        <f t="shared" si="8"/>
        <v>0.4355</v>
      </c>
      <c r="L75" s="89">
        <f t="shared" si="8"/>
        <v>0.50700000000000001</v>
      </c>
      <c r="M75" s="90">
        <f t="shared" si="4"/>
        <v>82348.97</v>
      </c>
      <c r="N75" s="90">
        <f t="shared" si="6"/>
        <v>82348.97</v>
      </c>
      <c r="O75" s="90">
        <f t="shared" si="7"/>
        <v>82348.97</v>
      </c>
      <c r="P75" s="90">
        <f t="shared" si="7"/>
        <v>82348.97</v>
      </c>
      <c r="Q75" s="90">
        <f t="shared" si="7"/>
        <v>82348.97</v>
      </c>
      <c r="R75" s="90">
        <f t="shared" si="7"/>
        <v>82348.97</v>
      </c>
      <c r="S75" s="90">
        <f t="shared" si="7"/>
        <v>82348.97</v>
      </c>
      <c r="T75" s="90">
        <f t="shared" si="7"/>
        <v>82348.97</v>
      </c>
      <c r="U75" s="90">
        <f t="shared" si="7"/>
        <v>84390.68</v>
      </c>
      <c r="V75" s="90">
        <f t="shared" si="7"/>
        <v>84390.68</v>
      </c>
      <c r="W75" s="90">
        <f t="shared" si="7"/>
        <v>84390.68</v>
      </c>
      <c r="X75" s="90">
        <f t="shared" si="7"/>
        <v>96640.94</v>
      </c>
    </row>
    <row r="76" spans="1:24" ht="45" outlineLevel="1">
      <c r="A76" s="85" t="s">
        <v>223</v>
      </c>
      <c r="B76" s="85">
        <v>27</v>
      </c>
      <c r="C76" s="85" t="s">
        <v>97</v>
      </c>
      <c r="D76" s="85" t="s">
        <v>221</v>
      </c>
      <c r="E76" s="85">
        <v>0</v>
      </c>
      <c r="F76" s="85">
        <v>0</v>
      </c>
      <c r="G76" s="85" t="s">
        <v>222</v>
      </c>
      <c r="H76" s="86">
        <v>68057</v>
      </c>
      <c r="I76" s="88">
        <v>0.3</v>
      </c>
      <c r="J76" s="89">
        <f t="shared" si="8"/>
        <v>0.42149999999999999</v>
      </c>
      <c r="K76" s="89">
        <f t="shared" si="8"/>
        <v>0.4355</v>
      </c>
      <c r="L76" s="89">
        <f t="shared" si="8"/>
        <v>0.50700000000000001</v>
      </c>
      <c r="M76" s="90">
        <f t="shared" si="4"/>
        <v>82348.97</v>
      </c>
      <c r="N76" s="90">
        <f t="shared" si="6"/>
        <v>82348.97</v>
      </c>
      <c r="O76" s="90">
        <f t="shared" si="7"/>
        <v>82348.97</v>
      </c>
      <c r="P76" s="90">
        <f t="shared" si="7"/>
        <v>82348.97</v>
      </c>
      <c r="Q76" s="90">
        <f t="shared" si="7"/>
        <v>82348.97</v>
      </c>
      <c r="R76" s="90">
        <f t="shared" si="7"/>
        <v>82348.97</v>
      </c>
      <c r="S76" s="90">
        <f t="shared" si="7"/>
        <v>82348.97</v>
      </c>
      <c r="T76" s="90">
        <f t="shared" si="7"/>
        <v>82348.97</v>
      </c>
      <c r="U76" s="90">
        <f t="shared" si="7"/>
        <v>84390.68</v>
      </c>
      <c r="V76" s="90">
        <f t="shared" si="7"/>
        <v>84390.68</v>
      </c>
      <c r="W76" s="90">
        <f t="shared" si="7"/>
        <v>84390.68</v>
      </c>
      <c r="X76" s="90">
        <f t="shared" si="7"/>
        <v>96640.94</v>
      </c>
    </row>
    <row r="77" spans="1:24">
      <c r="A77" s="71"/>
      <c r="B77" s="71">
        <v>28</v>
      </c>
      <c r="C77" s="78" t="s">
        <v>90</v>
      </c>
      <c r="D77" s="85"/>
      <c r="E77" s="85"/>
      <c r="F77" s="85"/>
      <c r="G77" s="85"/>
      <c r="H77" s="84">
        <v>71480</v>
      </c>
      <c r="I77" s="87">
        <v>0.3</v>
      </c>
      <c r="J77" s="89">
        <f t="shared" si="8"/>
        <v>0.42149999999999999</v>
      </c>
      <c r="K77" s="89">
        <f t="shared" si="8"/>
        <v>0.4355</v>
      </c>
      <c r="L77" s="89">
        <f t="shared" si="8"/>
        <v>0.50700000000000001</v>
      </c>
      <c r="M77" s="90">
        <f t="shared" si="4"/>
        <v>86490.8</v>
      </c>
      <c r="N77" s="90">
        <f t="shared" si="6"/>
        <v>86490.8</v>
      </c>
      <c r="O77" s="90">
        <f t="shared" si="7"/>
        <v>86490.8</v>
      </c>
      <c r="P77" s="90">
        <f t="shared" si="7"/>
        <v>86490.8</v>
      </c>
      <c r="Q77" s="90">
        <f t="shared" si="7"/>
        <v>86490.8</v>
      </c>
      <c r="R77" s="90">
        <f t="shared" si="7"/>
        <v>86490.8</v>
      </c>
      <c r="S77" s="90">
        <f t="shared" si="7"/>
        <v>86490.8</v>
      </c>
      <c r="T77" s="90">
        <f t="shared" si="7"/>
        <v>86490.8</v>
      </c>
      <c r="U77" s="90">
        <f t="shared" si="7"/>
        <v>88635.199999999997</v>
      </c>
      <c r="V77" s="90">
        <f t="shared" si="7"/>
        <v>88635.199999999997</v>
      </c>
      <c r="W77" s="90">
        <f t="shared" si="7"/>
        <v>88635.199999999997</v>
      </c>
      <c r="X77" s="90">
        <f t="shared" si="7"/>
        <v>101501.6</v>
      </c>
    </row>
    <row r="78" spans="1:24" ht="60" outlineLevel="1">
      <c r="A78" s="85" t="s">
        <v>226</v>
      </c>
      <c r="B78" s="85">
        <v>28</v>
      </c>
      <c r="C78" s="85" t="s">
        <v>90</v>
      </c>
      <c r="D78" s="85" t="s">
        <v>224</v>
      </c>
      <c r="E78" s="85">
        <v>0</v>
      </c>
      <c r="F78" s="85">
        <v>0</v>
      </c>
      <c r="G78" s="85" t="s">
        <v>225</v>
      </c>
      <c r="H78" s="86">
        <v>71480</v>
      </c>
      <c r="I78" s="88">
        <v>0.3</v>
      </c>
      <c r="J78" s="89">
        <f t="shared" si="8"/>
        <v>0.42149999999999999</v>
      </c>
      <c r="K78" s="89">
        <f t="shared" si="8"/>
        <v>0.4355</v>
      </c>
      <c r="L78" s="89">
        <f t="shared" si="8"/>
        <v>0.50700000000000001</v>
      </c>
      <c r="M78" s="90">
        <f t="shared" si="4"/>
        <v>86490.8</v>
      </c>
      <c r="N78" s="90">
        <f t="shared" si="6"/>
        <v>86490.8</v>
      </c>
      <c r="O78" s="90">
        <f t="shared" si="7"/>
        <v>86490.8</v>
      </c>
      <c r="P78" s="90">
        <f t="shared" si="7"/>
        <v>86490.8</v>
      </c>
      <c r="Q78" s="90">
        <f t="shared" si="7"/>
        <v>86490.8</v>
      </c>
      <c r="R78" s="90">
        <f t="shared" si="7"/>
        <v>86490.8</v>
      </c>
      <c r="S78" s="90">
        <f t="shared" si="7"/>
        <v>86490.8</v>
      </c>
      <c r="T78" s="90">
        <f t="shared" si="7"/>
        <v>86490.8</v>
      </c>
      <c r="U78" s="90">
        <f t="shared" si="7"/>
        <v>88635.199999999997</v>
      </c>
      <c r="V78" s="90">
        <f t="shared" si="7"/>
        <v>88635.199999999997</v>
      </c>
      <c r="W78" s="90">
        <f t="shared" si="7"/>
        <v>88635.199999999997</v>
      </c>
      <c r="X78" s="90">
        <f t="shared" si="7"/>
        <v>101501.6</v>
      </c>
    </row>
    <row r="79" spans="1:24" ht="75" outlineLevel="1">
      <c r="A79" s="85" t="s">
        <v>229</v>
      </c>
      <c r="B79" s="85">
        <v>28</v>
      </c>
      <c r="C79" s="85" t="s">
        <v>90</v>
      </c>
      <c r="D79" s="85" t="s">
        <v>227</v>
      </c>
      <c r="E79" s="85">
        <v>0</v>
      </c>
      <c r="F79" s="85">
        <v>0</v>
      </c>
      <c r="G79" s="85" t="s">
        <v>228</v>
      </c>
      <c r="H79" s="86">
        <v>71480</v>
      </c>
      <c r="I79" s="88">
        <v>0.3</v>
      </c>
      <c r="J79" s="89">
        <f t="shared" si="8"/>
        <v>0.42149999999999999</v>
      </c>
      <c r="K79" s="89">
        <f t="shared" si="8"/>
        <v>0.4355</v>
      </c>
      <c r="L79" s="89">
        <f t="shared" si="8"/>
        <v>0.50700000000000001</v>
      </c>
      <c r="M79" s="90">
        <f t="shared" si="4"/>
        <v>86490.8</v>
      </c>
      <c r="N79" s="90">
        <f t="shared" si="6"/>
        <v>86490.8</v>
      </c>
      <c r="O79" s="90">
        <f t="shared" si="7"/>
        <v>86490.8</v>
      </c>
      <c r="P79" s="90">
        <f t="shared" si="7"/>
        <v>86490.8</v>
      </c>
      <c r="Q79" s="90">
        <f t="shared" si="7"/>
        <v>86490.8</v>
      </c>
      <c r="R79" s="90">
        <f t="shared" si="7"/>
        <v>86490.8</v>
      </c>
      <c r="S79" s="90">
        <f t="shared" si="7"/>
        <v>86490.8</v>
      </c>
      <c r="T79" s="90">
        <f t="shared" si="7"/>
        <v>86490.8</v>
      </c>
      <c r="U79" s="90">
        <f t="shared" si="7"/>
        <v>88635.199999999997</v>
      </c>
      <c r="V79" s="90">
        <f t="shared" si="7"/>
        <v>88635.199999999997</v>
      </c>
      <c r="W79" s="90">
        <f t="shared" si="7"/>
        <v>88635.199999999997</v>
      </c>
      <c r="X79" s="90">
        <f t="shared" si="7"/>
        <v>101501.6</v>
      </c>
    </row>
    <row r="80" spans="1:24" ht="105" outlineLevel="1">
      <c r="A80" s="85" t="s">
        <v>232</v>
      </c>
      <c r="B80" s="85">
        <v>28</v>
      </c>
      <c r="C80" s="85" t="s">
        <v>90</v>
      </c>
      <c r="D80" s="85" t="s">
        <v>230</v>
      </c>
      <c r="E80" s="85">
        <v>0</v>
      </c>
      <c r="F80" s="85">
        <v>0</v>
      </c>
      <c r="G80" s="85" t="s">
        <v>231</v>
      </c>
      <c r="H80" s="86">
        <v>71480</v>
      </c>
      <c r="I80" s="88">
        <v>0.3</v>
      </c>
      <c r="J80" s="89">
        <f t="shared" si="8"/>
        <v>0.42149999999999999</v>
      </c>
      <c r="K80" s="89">
        <f t="shared" si="8"/>
        <v>0.4355</v>
      </c>
      <c r="L80" s="89">
        <f t="shared" si="8"/>
        <v>0.50700000000000001</v>
      </c>
      <c r="M80" s="90">
        <f t="shared" si="4"/>
        <v>86490.8</v>
      </c>
      <c r="N80" s="90">
        <f t="shared" si="6"/>
        <v>86490.8</v>
      </c>
      <c r="O80" s="90">
        <f t="shared" si="7"/>
        <v>86490.8</v>
      </c>
      <c r="P80" s="90">
        <f t="shared" si="7"/>
        <v>86490.8</v>
      </c>
      <c r="Q80" s="90">
        <f t="shared" si="7"/>
        <v>86490.8</v>
      </c>
      <c r="R80" s="90">
        <f t="shared" si="7"/>
        <v>86490.8</v>
      </c>
      <c r="S80" s="90">
        <f t="shared" si="7"/>
        <v>86490.8</v>
      </c>
      <c r="T80" s="90">
        <f t="shared" si="7"/>
        <v>86490.8</v>
      </c>
      <c r="U80" s="90">
        <f t="shared" si="7"/>
        <v>88635.199999999997</v>
      </c>
      <c r="V80" s="90">
        <f t="shared" si="7"/>
        <v>88635.199999999997</v>
      </c>
      <c r="W80" s="90">
        <f t="shared" si="7"/>
        <v>88635.199999999997</v>
      </c>
      <c r="X80" s="90">
        <f t="shared" si="7"/>
        <v>101501.6</v>
      </c>
    </row>
    <row r="81" spans="1:24" ht="90" outlineLevel="1">
      <c r="A81" s="85" t="s">
        <v>235</v>
      </c>
      <c r="B81" s="85">
        <v>28</v>
      </c>
      <c r="C81" s="85" t="s">
        <v>90</v>
      </c>
      <c r="D81" s="85" t="s">
        <v>233</v>
      </c>
      <c r="E81" s="85">
        <v>0</v>
      </c>
      <c r="F81" s="85">
        <v>0</v>
      </c>
      <c r="G81" s="85" t="s">
        <v>234</v>
      </c>
      <c r="H81" s="86">
        <v>71480</v>
      </c>
      <c r="I81" s="88">
        <v>0.3</v>
      </c>
      <c r="J81" s="89">
        <f t="shared" si="8"/>
        <v>0.42149999999999999</v>
      </c>
      <c r="K81" s="89">
        <f t="shared" si="8"/>
        <v>0.4355</v>
      </c>
      <c r="L81" s="89">
        <f t="shared" si="8"/>
        <v>0.50700000000000001</v>
      </c>
      <c r="M81" s="90">
        <f t="shared" si="4"/>
        <v>86490.8</v>
      </c>
      <c r="N81" s="90">
        <f t="shared" si="6"/>
        <v>86490.8</v>
      </c>
      <c r="O81" s="90">
        <f t="shared" si="7"/>
        <v>86490.8</v>
      </c>
      <c r="P81" s="90">
        <f t="shared" si="7"/>
        <v>86490.8</v>
      </c>
      <c r="Q81" s="90">
        <f t="shared" si="7"/>
        <v>86490.8</v>
      </c>
      <c r="R81" s="90">
        <f t="shared" si="7"/>
        <v>86490.8</v>
      </c>
      <c r="S81" s="90">
        <f t="shared" si="7"/>
        <v>86490.8</v>
      </c>
      <c r="T81" s="90">
        <f t="shared" si="7"/>
        <v>86490.8</v>
      </c>
      <c r="U81" s="90">
        <f t="shared" si="7"/>
        <v>88635.199999999997</v>
      </c>
      <c r="V81" s="90">
        <f t="shared" si="7"/>
        <v>88635.199999999997</v>
      </c>
      <c r="W81" s="90">
        <f t="shared" si="7"/>
        <v>88635.199999999997</v>
      </c>
      <c r="X81" s="90">
        <f t="shared" si="7"/>
        <v>101501.6</v>
      </c>
    </row>
    <row r="82" spans="1:24" ht="75" outlineLevel="1">
      <c r="A82" s="85" t="s">
        <v>238</v>
      </c>
      <c r="B82" s="85">
        <v>28</v>
      </c>
      <c r="C82" s="85" t="s">
        <v>90</v>
      </c>
      <c r="D82" s="85" t="s">
        <v>236</v>
      </c>
      <c r="E82" s="85">
        <v>0</v>
      </c>
      <c r="F82" s="85">
        <v>0</v>
      </c>
      <c r="G82" s="85" t="s">
        <v>237</v>
      </c>
      <c r="H82" s="86">
        <v>71480</v>
      </c>
      <c r="I82" s="88">
        <v>0.3</v>
      </c>
      <c r="J82" s="89">
        <f t="shared" si="8"/>
        <v>0.42149999999999999</v>
      </c>
      <c r="K82" s="89">
        <f t="shared" si="8"/>
        <v>0.4355</v>
      </c>
      <c r="L82" s="89">
        <f t="shared" si="8"/>
        <v>0.50700000000000001</v>
      </c>
      <c r="M82" s="90">
        <f t="shared" si="4"/>
        <v>86490.8</v>
      </c>
      <c r="N82" s="90">
        <f t="shared" si="6"/>
        <v>86490.8</v>
      </c>
      <c r="O82" s="90">
        <f t="shared" si="7"/>
        <v>86490.8</v>
      </c>
      <c r="P82" s="90">
        <f t="shared" si="7"/>
        <v>86490.8</v>
      </c>
      <c r="Q82" s="90">
        <f t="shared" si="7"/>
        <v>86490.8</v>
      </c>
      <c r="R82" s="90">
        <f t="shared" si="7"/>
        <v>86490.8</v>
      </c>
      <c r="S82" s="90">
        <f t="shared" si="7"/>
        <v>86490.8</v>
      </c>
      <c r="T82" s="90">
        <f t="shared" si="7"/>
        <v>86490.8</v>
      </c>
      <c r="U82" s="90">
        <f t="shared" si="7"/>
        <v>88635.199999999997</v>
      </c>
      <c r="V82" s="90">
        <f t="shared" si="7"/>
        <v>88635.199999999997</v>
      </c>
      <c r="W82" s="90">
        <f t="shared" si="7"/>
        <v>88635.199999999997</v>
      </c>
      <c r="X82" s="90">
        <f t="shared" si="7"/>
        <v>101501.6</v>
      </c>
    </row>
    <row r="83" spans="1:24">
      <c r="A83" s="71"/>
      <c r="B83" s="71">
        <v>29</v>
      </c>
      <c r="C83" s="78" t="s">
        <v>90</v>
      </c>
      <c r="D83" s="85"/>
      <c r="E83" s="85"/>
      <c r="F83" s="85"/>
      <c r="G83" s="85"/>
      <c r="H83" s="84">
        <v>88074</v>
      </c>
      <c r="I83" s="87">
        <v>0.3</v>
      </c>
      <c r="J83" s="89">
        <f t="shared" si="8"/>
        <v>0.42149999999999999</v>
      </c>
      <c r="K83" s="89">
        <f t="shared" si="8"/>
        <v>0.4355</v>
      </c>
      <c r="L83" s="89">
        <f t="shared" si="8"/>
        <v>0.50700000000000001</v>
      </c>
      <c r="M83" s="90">
        <f t="shared" si="4"/>
        <v>106569.54</v>
      </c>
      <c r="N83" s="90">
        <f t="shared" si="6"/>
        <v>106569.54</v>
      </c>
      <c r="O83" s="90">
        <f t="shared" si="7"/>
        <v>106569.54</v>
      </c>
      <c r="P83" s="90">
        <f t="shared" si="7"/>
        <v>106569.54</v>
      </c>
      <c r="Q83" s="90">
        <f t="shared" si="7"/>
        <v>106569.54</v>
      </c>
      <c r="R83" s="90">
        <f t="shared" si="7"/>
        <v>106569.54</v>
      </c>
      <c r="S83" s="90">
        <f t="shared" si="7"/>
        <v>106569.54</v>
      </c>
      <c r="T83" s="90">
        <f t="shared" si="7"/>
        <v>106569.54</v>
      </c>
      <c r="U83" s="90">
        <f t="shared" si="7"/>
        <v>109211.76</v>
      </c>
      <c r="V83" s="90">
        <f t="shared" si="7"/>
        <v>109211.76</v>
      </c>
      <c r="W83" s="90">
        <f t="shared" si="7"/>
        <v>109211.76</v>
      </c>
      <c r="X83" s="90">
        <f t="shared" si="7"/>
        <v>125065.08</v>
      </c>
    </row>
    <row r="84" spans="1:24" ht="120" outlineLevel="1">
      <c r="A84" s="85" t="s">
        <v>241</v>
      </c>
      <c r="B84" s="85">
        <v>29</v>
      </c>
      <c r="C84" s="85" t="s">
        <v>90</v>
      </c>
      <c r="D84" s="85" t="s">
        <v>239</v>
      </c>
      <c r="E84" s="85">
        <v>0</v>
      </c>
      <c r="F84" s="85">
        <v>0</v>
      </c>
      <c r="G84" s="85" t="s">
        <v>240</v>
      </c>
      <c r="H84" s="86">
        <v>88074</v>
      </c>
      <c r="I84" s="88">
        <v>0.3</v>
      </c>
      <c r="J84" s="89">
        <f t="shared" si="8"/>
        <v>0.42149999999999999</v>
      </c>
      <c r="K84" s="89">
        <f t="shared" si="8"/>
        <v>0.4355</v>
      </c>
      <c r="L84" s="89">
        <f t="shared" si="8"/>
        <v>0.50700000000000001</v>
      </c>
      <c r="M84" s="90">
        <f t="shared" si="4"/>
        <v>106569.54</v>
      </c>
      <c r="N84" s="90">
        <f t="shared" si="6"/>
        <v>106569.54</v>
      </c>
      <c r="O84" s="90">
        <f t="shared" si="7"/>
        <v>106569.54</v>
      </c>
      <c r="P84" s="90">
        <f t="shared" si="7"/>
        <v>106569.54</v>
      </c>
      <c r="Q84" s="90">
        <f t="shared" si="7"/>
        <v>106569.54</v>
      </c>
      <c r="R84" s="90">
        <f t="shared" si="7"/>
        <v>106569.54</v>
      </c>
      <c r="S84" s="90">
        <f t="shared" si="7"/>
        <v>106569.54</v>
      </c>
      <c r="T84" s="90">
        <f t="shared" si="7"/>
        <v>106569.54</v>
      </c>
      <c r="U84" s="90">
        <f t="shared" si="7"/>
        <v>109211.76</v>
      </c>
      <c r="V84" s="90">
        <f t="shared" si="7"/>
        <v>109211.76</v>
      </c>
      <c r="W84" s="90">
        <f t="shared" si="7"/>
        <v>109211.76</v>
      </c>
      <c r="X84" s="90">
        <f t="shared" si="7"/>
        <v>125065.08</v>
      </c>
    </row>
    <row r="85" spans="1:24">
      <c r="A85" s="71"/>
      <c r="B85" s="71">
        <v>30</v>
      </c>
      <c r="C85" s="78" t="s">
        <v>91</v>
      </c>
      <c r="D85" s="85"/>
      <c r="E85" s="85"/>
      <c r="F85" s="85"/>
      <c r="G85" s="85"/>
      <c r="H85" s="84">
        <v>82843</v>
      </c>
      <c r="I85" s="87">
        <v>0.3</v>
      </c>
      <c r="J85" s="89">
        <f t="shared" si="8"/>
        <v>0.42149999999999999</v>
      </c>
      <c r="K85" s="89">
        <f t="shared" si="8"/>
        <v>0.4355</v>
      </c>
      <c r="L85" s="89">
        <f t="shared" si="8"/>
        <v>0.50700000000000001</v>
      </c>
      <c r="M85" s="90">
        <f t="shared" si="4"/>
        <v>100240.03</v>
      </c>
      <c r="N85" s="90">
        <f t="shared" si="6"/>
        <v>100240.03</v>
      </c>
      <c r="O85" s="90">
        <f t="shared" si="7"/>
        <v>100240.03</v>
      </c>
      <c r="P85" s="90">
        <f t="shared" si="7"/>
        <v>100240.03</v>
      </c>
      <c r="Q85" s="90">
        <f t="shared" si="7"/>
        <v>100240.03</v>
      </c>
      <c r="R85" s="90">
        <f t="shared" si="7"/>
        <v>100240.03</v>
      </c>
      <c r="S85" s="90">
        <f t="shared" si="7"/>
        <v>100240.03</v>
      </c>
      <c r="T85" s="90">
        <f t="shared" si="7"/>
        <v>100240.03</v>
      </c>
      <c r="U85" s="90">
        <f t="shared" si="7"/>
        <v>102725.32</v>
      </c>
      <c r="V85" s="90">
        <f t="shared" si="7"/>
        <v>102725.32</v>
      </c>
      <c r="W85" s="90">
        <f t="shared" si="7"/>
        <v>102725.32</v>
      </c>
      <c r="X85" s="90">
        <f t="shared" si="7"/>
        <v>117637.06</v>
      </c>
    </row>
    <row r="86" spans="1:24" ht="45" outlineLevel="1">
      <c r="A86" s="85" t="s">
        <v>244</v>
      </c>
      <c r="B86" s="85">
        <v>30</v>
      </c>
      <c r="C86" s="85" t="s">
        <v>91</v>
      </c>
      <c r="D86" s="85" t="s">
        <v>242</v>
      </c>
      <c r="E86" s="85">
        <v>0</v>
      </c>
      <c r="F86" s="85">
        <v>0</v>
      </c>
      <c r="G86" s="85" t="s">
        <v>243</v>
      </c>
      <c r="H86" s="86">
        <v>82843</v>
      </c>
      <c r="I86" s="88">
        <v>0.3</v>
      </c>
      <c r="J86" s="89">
        <f t="shared" si="8"/>
        <v>0.42149999999999999</v>
      </c>
      <c r="K86" s="89">
        <f t="shared" si="8"/>
        <v>0.4355</v>
      </c>
      <c r="L86" s="89">
        <f t="shared" si="8"/>
        <v>0.50700000000000001</v>
      </c>
      <c r="M86" s="90">
        <f t="shared" si="4"/>
        <v>100240.03</v>
      </c>
      <c r="N86" s="90">
        <f t="shared" si="6"/>
        <v>100240.03</v>
      </c>
      <c r="O86" s="90">
        <f t="shared" si="7"/>
        <v>100240.03</v>
      </c>
      <c r="P86" s="90">
        <f t="shared" si="7"/>
        <v>100240.03</v>
      </c>
      <c r="Q86" s="90">
        <f t="shared" si="7"/>
        <v>100240.03</v>
      </c>
      <c r="R86" s="90">
        <f t="shared" si="7"/>
        <v>100240.03</v>
      </c>
      <c r="S86" s="90">
        <f t="shared" si="7"/>
        <v>100240.03</v>
      </c>
      <c r="T86" s="90">
        <f t="shared" si="7"/>
        <v>100240.03</v>
      </c>
      <c r="U86" s="90">
        <f t="shared" si="7"/>
        <v>102725.32</v>
      </c>
      <c r="V86" s="90">
        <f t="shared" si="7"/>
        <v>102725.32</v>
      </c>
      <c r="W86" s="90">
        <f t="shared" si="7"/>
        <v>102725.32</v>
      </c>
      <c r="X86" s="90">
        <f t="shared" si="7"/>
        <v>117637.06</v>
      </c>
    </row>
    <row r="87" spans="1:24" ht="45" outlineLevel="1">
      <c r="A87" s="85" t="s">
        <v>247</v>
      </c>
      <c r="B87" s="85">
        <v>30</v>
      </c>
      <c r="C87" s="85" t="s">
        <v>91</v>
      </c>
      <c r="D87" s="85" t="s">
        <v>245</v>
      </c>
      <c r="E87" s="85">
        <v>0</v>
      </c>
      <c r="F87" s="85">
        <v>0</v>
      </c>
      <c r="G87" s="85" t="s">
        <v>246</v>
      </c>
      <c r="H87" s="86">
        <v>82843</v>
      </c>
      <c r="I87" s="88">
        <v>0.3</v>
      </c>
      <c r="J87" s="89">
        <f t="shared" si="8"/>
        <v>0.42149999999999999</v>
      </c>
      <c r="K87" s="89">
        <f t="shared" si="8"/>
        <v>0.4355</v>
      </c>
      <c r="L87" s="89">
        <f t="shared" si="8"/>
        <v>0.50700000000000001</v>
      </c>
      <c r="M87" s="90">
        <f t="shared" ref="M87:N149" si="9">ROUND($H87*(M$5*$I87+(1-$I87)),2)</f>
        <v>100240.03</v>
      </c>
      <c r="N87" s="90">
        <f t="shared" si="6"/>
        <v>100240.03</v>
      </c>
      <c r="O87" s="90">
        <f t="shared" si="7"/>
        <v>100240.03</v>
      </c>
      <c r="P87" s="90">
        <f t="shared" si="7"/>
        <v>100240.03</v>
      </c>
      <c r="Q87" s="90">
        <f t="shared" si="7"/>
        <v>100240.03</v>
      </c>
      <c r="R87" s="90">
        <f t="shared" si="7"/>
        <v>100240.03</v>
      </c>
      <c r="S87" s="90">
        <f t="shared" si="7"/>
        <v>100240.03</v>
      </c>
      <c r="T87" s="90">
        <f t="shared" si="7"/>
        <v>100240.03</v>
      </c>
      <c r="U87" s="90">
        <f t="shared" si="7"/>
        <v>102725.32</v>
      </c>
      <c r="V87" s="90">
        <f t="shared" si="7"/>
        <v>102725.32</v>
      </c>
      <c r="W87" s="90">
        <f t="shared" si="7"/>
        <v>102725.32</v>
      </c>
      <c r="X87" s="90">
        <f t="shared" si="7"/>
        <v>117637.06</v>
      </c>
    </row>
    <row r="88" spans="1:24">
      <c r="A88" s="71"/>
      <c r="B88" s="71">
        <v>31</v>
      </c>
      <c r="C88" s="78" t="s">
        <v>91</v>
      </c>
      <c r="D88" s="85"/>
      <c r="E88" s="85"/>
      <c r="F88" s="85"/>
      <c r="G88" s="85"/>
      <c r="H88" s="84">
        <v>173607</v>
      </c>
      <c r="I88" s="87">
        <v>0.15</v>
      </c>
      <c r="J88" s="89">
        <f t="shared" si="8"/>
        <v>0.23080000000000001</v>
      </c>
      <c r="K88" s="89">
        <f t="shared" si="8"/>
        <v>0.24110000000000001</v>
      </c>
      <c r="L88" s="89">
        <f t="shared" si="8"/>
        <v>0.29749999999999999</v>
      </c>
      <c r="M88" s="90">
        <f t="shared" si="9"/>
        <v>191835.74</v>
      </c>
      <c r="N88" s="90">
        <f t="shared" si="6"/>
        <v>191835.74</v>
      </c>
      <c r="O88" s="90">
        <f t="shared" si="7"/>
        <v>191835.74</v>
      </c>
      <c r="P88" s="90">
        <f t="shared" si="7"/>
        <v>191835.74</v>
      </c>
      <c r="Q88" s="90">
        <f t="shared" si="7"/>
        <v>191835.74</v>
      </c>
      <c r="R88" s="90">
        <f t="shared" si="7"/>
        <v>191835.74</v>
      </c>
      <c r="S88" s="90">
        <f t="shared" si="7"/>
        <v>191835.74</v>
      </c>
      <c r="T88" s="90">
        <f t="shared" si="7"/>
        <v>191835.74</v>
      </c>
      <c r="U88" s="90">
        <f t="shared" si="7"/>
        <v>194439.84</v>
      </c>
      <c r="V88" s="90">
        <f t="shared" si="7"/>
        <v>194439.84</v>
      </c>
      <c r="W88" s="90">
        <f t="shared" si="7"/>
        <v>194439.84</v>
      </c>
      <c r="X88" s="90">
        <f t="shared" si="7"/>
        <v>210064.47</v>
      </c>
    </row>
    <row r="89" spans="1:24" ht="75" outlineLevel="1">
      <c r="A89" s="85" t="s">
        <v>250</v>
      </c>
      <c r="B89" s="85">
        <v>31</v>
      </c>
      <c r="C89" s="85" t="s">
        <v>91</v>
      </c>
      <c r="D89" s="85" t="s">
        <v>248</v>
      </c>
      <c r="E89" s="85">
        <v>0</v>
      </c>
      <c r="F89" s="85">
        <v>0</v>
      </c>
      <c r="G89" s="85" t="s">
        <v>249</v>
      </c>
      <c r="H89" s="86">
        <v>173607</v>
      </c>
      <c r="I89" s="88">
        <v>0.15</v>
      </c>
      <c r="J89" s="89">
        <f t="shared" si="8"/>
        <v>0.23080000000000001</v>
      </c>
      <c r="K89" s="89">
        <f t="shared" si="8"/>
        <v>0.24110000000000001</v>
      </c>
      <c r="L89" s="89">
        <f t="shared" si="8"/>
        <v>0.29749999999999999</v>
      </c>
      <c r="M89" s="90">
        <f t="shared" si="9"/>
        <v>191835.74</v>
      </c>
      <c r="N89" s="90">
        <f t="shared" si="6"/>
        <v>191835.74</v>
      </c>
      <c r="O89" s="90">
        <f t="shared" si="7"/>
        <v>191835.74</v>
      </c>
      <c r="P89" s="90">
        <f t="shared" si="7"/>
        <v>191835.74</v>
      </c>
      <c r="Q89" s="90">
        <f t="shared" si="7"/>
        <v>191835.74</v>
      </c>
      <c r="R89" s="90">
        <f t="shared" si="7"/>
        <v>191835.74</v>
      </c>
      <c r="S89" s="90">
        <f t="shared" si="7"/>
        <v>191835.74</v>
      </c>
      <c r="T89" s="90">
        <f t="shared" si="7"/>
        <v>191835.74</v>
      </c>
      <c r="U89" s="90">
        <f t="shared" si="7"/>
        <v>194439.84</v>
      </c>
      <c r="V89" s="90">
        <f t="shared" si="7"/>
        <v>194439.84</v>
      </c>
      <c r="W89" s="90">
        <f t="shared" si="7"/>
        <v>194439.84</v>
      </c>
      <c r="X89" s="90">
        <f t="shared" si="7"/>
        <v>210064.47</v>
      </c>
    </row>
    <row r="90" spans="1:24">
      <c r="A90" s="71"/>
      <c r="B90" s="71">
        <v>32</v>
      </c>
      <c r="C90" s="78" t="s">
        <v>91</v>
      </c>
      <c r="D90" s="85"/>
      <c r="E90" s="85"/>
      <c r="F90" s="85"/>
      <c r="G90" s="85"/>
      <c r="H90" s="84">
        <v>98718</v>
      </c>
      <c r="I90" s="87">
        <v>0.3</v>
      </c>
      <c r="J90" s="89">
        <f t="shared" si="8"/>
        <v>0.42149999999999999</v>
      </c>
      <c r="K90" s="89">
        <f t="shared" si="8"/>
        <v>0.4355</v>
      </c>
      <c r="L90" s="89">
        <f t="shared" si="8"/>
        <v>0.50700000000000001</v>
      </c>
      <c r="M90" s="90">
        <f t="shared" si="9"/>
        <v>119448.78</v>
      </c>
      <c r="N90" s="90">
        <f t="shared" si="6"/>
        <v>119448.78</v>
      </c>
      <c r="O90" s="90">
        <f t="shared" si="7"/>
        <v>119448.78</v>
      </c>
      <c r="P90" s="90">
        <f t="shared" si="7"/>
        <v>119448.78</v>
      </c>
      <c r="Q90" s="90">
        <f t="shared" si="7"/>
        <v>119448.78</v>
      </c>
      <c r="R90" s="90">
        <f t="shared" si="7"/>
        <v>119448.78</v>
      </c>
      <c r="S90" s="90">
        <f t="shared" si="7"/>
        <v>119448.78</v>
      </c>
      <c r="T90" s="90">
        <f t="shared" si="7"/>
        <v>119448.78</v>
      </c>
      <c r="U90" s="90">
        <f t="shared" si="7"/>
        <v>122410.32</v>
      </c>
      <c r="V90" s="90">
        <f t="shared" si="7"/>
        <v>122410.32</v>
      </c>
      <c r="W90" s="90">
        <f t="shared" si="7"/>
        <v>122410.32</v>
      </c>
      <c r="X90" s="90">
        <f t="shared" si="7"/>
        <v>140179.56</v>
      </c>
    </row>
    <row r="91" spans="1:24" ht="135" outlineLevel="1">
      <c r="A91" s="85" t="s">
        <v>253</v>
      </c>
      <c r="B91" s="85">
        <v>32</v>
      </c>
      <c r="C91" s="85" t="s">
        <v>91</v>
      </c>
      <c r="D91" s="85" t="s">
        <v>251</v>
      </c>
      <c r="E91" s="85">
        <v>0</v>
      </c>
      <c r="F91" s="85">
        <v>0</v>
      </c>
      <c r="G91" s="85" t="s">
        <v>252</v>
      </c>
      <c r="H91" s="86">
        <v>98718</v>
      </c>
      <c r="I91" s="88">
        <v>0.3</v>
      </c>
      <c r="J91" s="89">
        <f t="shared" si="8"/>
        <v>0.42149999999999999</v>
      </c>
      <c r="K91" s="89">
        <f t="shared" si="8"/>
        <v>0.4355</v>
      </c>
      <c r="L91" s="89">
        <f t="shared" si="8"/>
        <v>0.50700000000000001</v>
      </c>
      <c r="M91" s="90">
        <f t="shared" si="9"/>
        <v>119448.78</v>
      </c>
      <c r="N91" s="90">
        <f t="shared" si="6"/>
        <v>119448.78</v>
      </c>
      <c r="O91" s="90">
        <f t="shared" si="7"/>
        <v>119448.78</v>
      </c>
      <c r="P91" s="90">
        <f t="shared" si="7"/>
        <v>119448.78</v>
      </c>
      <c r="Q91" s="90">
        <f t="shared" si="7"/>
        <v>119448.78</v>
      </c>
      <c r="R91" s="90">
        <f t="shared" ref="O91:X116" si="10">ROUND($H91*(R$5*$I91+(1-$I91)),2)</f>
        <v>119448.78</v>
      </c>
      <c r="S91" s="90">
        <f t="shared" si="10"/>
        <v>119448.78</v>
      </c>
      <c r="T91" s="90">
        <f t="shared" si="10"/>
        <v>119448.78</v>
      </c>
      <c r="U91" s="90">
        <f t="shared" si="10"/>
        <v>122410.32</v>
      </c>
      <c r="V91" s="90">
        <f t="shared" si="10"/>
        <v>122410.32</v>
      </c>
      <c r="W91" s="90">
        <f t="shared" si="10"/>
        <v>122410.32</v>
      </c>
      <c r="X91" s="90">
        <f t="shared" si="10"/>
        <v>140179.56</v>
      </c>
    </row>
    <row r="92" spans="1:24">
      <c r="A92" s="71"/>
      <c r="B92" s="71">
        <v>33</v>
      </c>
      <c r="C92" s="78" t="s">
        <v>82</v>
      </c>
      <c r="D92" s="85"/>
      <c r="E92" s="85"/>
      <c r="F92" s="85"/>
      <c r="G92" s="85"/>
      <c r="H92" s="84">
        <v>132138</v>
      </c>
      <c r="I92" s="87">
        <v>0.3</v>
      </c>
      <c r="J92" s="89">
        <f t="shared" si="8"/>
        <v>0.42149999999999999</v>
      </c>
      <c r="K92" s="89">
        <f t="shared" si="8"/>
        <v>0.4355</v>
      </c>
      <c r="L92" s="89">
        <f t="shared" si="8"/>
        <v>0.50700000000000001</v>
      </c>
      <c r="M92" s="90">
        <f t="shared" si="9"/>
        <v>159886.98000000001</v>
      </c>
      <c r="N92" s="90">
        <f t="shared" si="6"/>
        <v>159886.98000000001</v>
      </c>
      <c r="O92" s="90">
        <f t="shared" si="10"/>
        <v>159886.98000000001</v>
      </c>
      <c r="P92" s="90">
        <f t="shared" si="10"/>
        <v>159886.98000000001</v>
      </c>
      <c r="Q92" s="90">
        <f t="shared" si="10"/>
        <v>159886.98000000001</v>
      </c>
      <c r="R92" s="90">
        <f t="shared" si="10"/>
        <v>159886.98000000001</v>
      </c>
      <c r="S92" s="90">
        <f t="shared" si="10"/>
        <v>159886.98000000001</v>
      </c>
      <c r="T92" s="90">
        <f t="shared" si="10"/>
        <v>159886.98000000001</v>
      </c>
      <c r="U92" s="90">
        <f t="shared" si="10"/>
        <v>163851.12</v>
      </c>
      <c r="V92" s="90">
        <f t="shared" si="10"/>
        <v>163851.12</v>
      </c>
      <c r="W92" s="90">
        <f t="shared" si="10"/>
        <v>163851.12</v>
      </c>
      <c r="X92" s="90">
        <f t="shared" si="10"/>
        <v>187635.96</v>
      </c>
    </row>
    <row r="93" spans="1:24" ht="120" outlineLevel="1">
      <c r="A93" s="85" t="s">
        <v>256</v>
      </c>
      <c r="B93" s="85">
        <v>33</v>
      </c>
      <c r="C93" s="85" t="s">
        <v>82</v>
      </c>
      <c r="D93" s="85" t="s">
        <v>254</v>
      </c>
      <c r="E93" s="85">
        <v>0</v>
      </c>
      <c r="F93" s="85">
        <v>0</v>
      </c>
      <c r="G93" s="85" t="s">
        <v>255</v>
      </c>
      <c r="H93" s="86">
        <v>132138</v>
      </c>
      <c r="I93" s="88">
        <v>0.3</v>
      </c>
      <c r="J93" s="89">
        <f t="shared" si="8"/>
        <v>0.42149999999999999</v>
      </c>
      <c r="K93" s="89">
        <f t="shared" si="8"/>
        <v>0.4355</v>
      </c>
      <c r="L93" s="89">
        <f t="shared" si="8"/>
        <v>0.50700000000000001</v>
      </c>
      <c r="M93" s="90">
        <f t="shared" si="9"/>
        <v>159886.98000000001</v>
      </c>
      <c r="N93" s="90">
        <f t="shared" si="6"/>
        <v>159886.98000000001</v>
      </c>
      <c r="O93" s="90">
        <f t="shared" si="10"/>
        <v>159886.98000000001</v>
      </c>
      <c r="P93" s="90">
        <f t="shared" si="10"/>
        <v>159886.98000000001</v>
      </c>
      <c r="Q93" s="90">
        <f t="shared" si="10"/>
        <v>159886.98000000001</v>
      </c>
      <c r="R93" s="90">
        <f t="shared" si="10"/>
        <v>159886.98000000001</v>
      </c>
      <c r="S93" s="90">
        <f t="shared" si="10"/>
        <v>159886.98000000001</v>
      </c>
      <c r="T93" s="90">
        <f t="shared" si="10"/>
        <v>159886.98000000001</v>
      </c>
      <c r="U93" s="90">
        <f t="shared" si="10"/>
        <v>163851.12</v>
      </c>
      <c r="V93" s="90">
        <f t="shared" si="10"/>
        <v>163851.12</v>
      </c>
      <c r="W93" s="90">
        <f t="shared" si="10"/>
        <v>163851.12</v>
      </c>
      <c r="X93" s="90">
        <f t="shared" si="10"/>
        <v>187635.96</v>
      </c>
    </row>
    <row r="94" spans="1:24">
      <c r="A94" s="71"/>
      <c r="B94" s="71">
        <v>34</v>
      </c>
      <c r="C94" s="78" t="s">
        <v>83</v>
      </c>
      <c r="D94" s="85"/>
      <c r="E94" s="85"/>
      <c r="F94" s="85"/>
      <c r="G94" s="85"/>
      <c r="H94" s="84">
        <v>173345</v>
      </c>
      <c r="I94" s="87">
        <v>0.15</v>
      </c>
      <c r="J94" s="89">
        <f t="shared" si="8"/>
        <v>0.23080000000000001</v>
      </c>
      <c r="K94" s="89">
        <f t="shared" si="8"/>
        <v>0.24110000000000001</v>
      </c>
      <c r="L94" s="89">
        <f t="shared" si="8"/>
        <v>0.29749999999999999</v>
      </c>
      <c r="M94" s="90">
        <f t="shared" si="9"/>
        <v>191546.23</v>
      </c>
      <c r="N94" s="90">
        <f t="shared" si="6"/>
        <v>191546.23</v>
      </c>
      <c r="O94" s="90">
        <f t="shared" si="10"/>
        <v>191546.23</v>
      </c>
      <c r="P94" s="90">
        <f t="shared" si="10"/>
        <v>191546.23</v>
      </c>
      <c r="Q94" s="90">
        <f t="shared" si="10"/>
        <v>191546.23</v>
      </c>
      <c r="R94" s="90">
        <f t="shared" si="10"/>
        <v>191546.23</v>
      </c>
      <c r="S94" s="90">
        <f t="shared" si="10"/>
        <v>191546.23</v>
      </c>
      <c r="T94" s="90">
        <f t="shared" si="10"/>
        <v>191546.23</v>
      </c>
      <c r="U94" s="90">
        <f t="shared" si="10"/>
        <v>194146.4</v>
      </c>
      <c r="V94" s="90">
        <f t="shared" si="10"/>
        <v>194146.4</v>
      </c>
      <c r="W94" s="90">
        <f t="shared" si="10"/>
        <v>194146.4</v>
      </c>
      <c r="X94" s="90">
        <f t="shared" si="10"/>
        <v>209747.45</v>
      </c>
    </row>
    <row r="95" spans="1:24" ht="120" outlineLevel="1">
      <c r="A95" s="85" t="s">
        <v>260</v>
      </c>
      <c r="B95" s="85">
        <v>34</v>
      </c>
      <c r="C95" s="85" t="s">
        <v>83</v>
      </c>
      <c r="D95" s="85" t="s">
        <v>265</v>
      </c>
      <c r="E95" s="85" t="s">
        <v>257</v>
      </c>
      <c r="F95" s="85" t="s">
        <v>258</v>
      </c>
      <c r="G95" s="85" t="s">
        <v>259</v>
      </c>
      <c r="H95" s="86">
        <v>173345</v>
      </c>
      <c r="I95" s="88">
        <v>0.15</v>
      </c>
      <c r="J95" s="89">
        <f t="shared" si="8"/>
        <v>0.23080000000000001</v>
      </c>
      <c r="K95" s="89">
        <f t="shared" si="8"/>
        <v>0.24110000000000001</v>
      </c>
      <c r="L95" s="89">
        <f t="shared" si="8"/>
        <v>0.29749999999999999</v>
      </c>
      <c r="M95" s="90">
        <f t="shared" si="9"/>
        <v>191546.23</v>
      </c>
      <c r="N95" s="90">
        <f t="shared" si="6"/>
        <v>191546.23</v>
      </c>
      <c r="O95" s="90">
        <f t="shared" si="10"/>
        <v>191546.23</v>
      </c>
      <c r="P95" s="90">
        <f t="shared" si="10"/>
        <v>191546.23</v>
      </c>
      <c r="Q95" s="90">
        <f t="shared" si="10"/>
        <v>191546.23</v>
      </c>
      <c r="R95" s="90">
        <f t="shared" si="10"/>
        <v>191546.23</v>
      </c>
      <c r="S95" s="90">
        <f t="shared" si="10"/>
        <v>191546.23</v>
      </c>
      <c r="T95" s="90">
        <f t="shared" si="10"/>
        <v>191546.23</v>
      </c>
      <c r="U95" s="90">
        <f t="shared" si="10"/>
        <v>194146.4</v>
      </c>
      <c r="V95" s="90">
        <f t="shared" si="10"/>
        <v>194146.4</v>
      </c>
      <c r="W95" s="90">
        <f t="shared" si="10"/>
        <v>194146.4</v>
      </c>
      <c r="X95" s="90">
        <f t="shared" si="10"/>
        <v>209747.45</v>
      </c>
    </row>
    <row r="96" spans="1:24">
      <c r="A96" s="71"/>
      <c r="B96" s="71">
        <v>35</v>
      </c>
      <c r="C96" s="78" t="s">
        <v>83</v>
      </c>
      <c r="D96" s="85"/>
      <c r="E96" s="85"/>
      <c r="F96" s="85"/>
      <c r="G96" s="85"/>
      <c r="H96" s="84">
        <v>238349</v>
      </c>
      <c r="I96" s="87">
        <v>0.15</v>
      </c>
      <c r="J96" s="89">
        <f t="shared" si="8"/>
        <v>0.23080000000000001</v>
      </c>
      <c r="K96" s="89">
        <f t="shared" si="8"/>
        <v>0.24110000000000001</v>
      </c>
      <c r="L96" s="89">
        <f t="shared" si="8"/>
        <v>0.29749999999999999</v>
      </c>
      <c r="M96" s="90">
        <f t="shared" si="9"/>
        <v>263375.65000000002</v>
      </c>
      <c r="N96" s="90">
        <f t="shared" si="6"/>
        <v>263375.65000000002</v>
      </c>
      <c r="O96" s="90">
        <f t="shared" si="10"/>
        <v>263375.65000000002</v>
      </c>
      <c r="P96" s="90">
        <f t="shared" si="10"/>
        <v>263375.65000000002</v>
      </c>
      <c r="Q96" s="90">
        <f t="shared" si="10"/>
        <v>263375.65000000002</v>
      </c>
      <c r="R96" s="90">
        <f t="shared" si="10"/>
        <v>263375.65000000002</v>
      </c>
      <c r="S96" s="90">
        <f t="shared" si="10"/>
        <v>263375.65000000002</v>
      </c>
      <c r="T96" s="90">
        <f t="shared" si="10"/>
        <v>263375.65000000002</v>
      </c>
      <c r="U96" s="90">
        <f t="shared" si="10"/>
        <v>266950.88</v>
      </c>
      <c r="V96" s="90">
        <f t="shared" si="10"/>
        <v>266950.88</v>
      </c>
      <c r="W96" s="90">
        <f t="shared" si="10"/>
        <v>266950.88</v>
      </c>
      <c r="X96" s="90">
        <f t="shared" si="10"/>
        <v>288402.28999999998</v>
      </c>
    </row>
    <row r="97" spans="1:24" ht="120" outlineLevel="1">
      <c r="A97" s="85" t="s">
        <v>262</v>
      </c>
      <c r="B97" s="85">
        <v>35</v>
      </c>
      <c r="C97" s="85" t="s">
        <v>83</v>
      </c>
      <c r="D97" s="85" t="s">
        <v>269</v>
      </c>
      <c r="E97" s="85" t="s">
        <v>257</v>
      </c>
      <c r="F97" s="85" t="s">
        <v>261</v>
      </c>
      <c r="G97" s="85" t="s">
        <v>259</v>
      </c>
      <c r="H97" s="86">
        <v>238349</v>
      </c>
      <c r="I97" s="88">
        <v>0.15</v>
      </c>
      <c r="J97" s="89">
        <f t="shared" si="8"/>
        <v>0.23080000000000001</v>
      </c>
      <c r="K97" s="89">
        <f t="shared" si="8"/>
        <v>0.24110000000000001</v>
      </c>
      <c r="L97" s="89">
        <f t="shared" si="8"/>
        <v>0.29749999999999999</v>
      </c>
      <c r="M97" s="90">
        <f t="shared" si="9"/>
        <v>263375.65000000002</v>
      </c>
      <c r="N97" s="90">
        <f t="shared" si="6"/>
        <v>263375.65000000002</v>
      </c>
      <c r="O97" s="90">
        <f t="shared" si="10"/>
        <v>263375.65000000002</v>
      </c>
      <c r="P97" s="90">
        <f t="shared" si="10"/>
        <v>263375.65000000002</v>
      </c>
      <c r="Q97" s="90">
        <f t="shared" si="10"/>
        <v>263375.65000000002</v>
      </c>
      <c r="R97" s="90">
        <f t="shared" si="10"/>
        <v>263375.65000000002</v>
      </c>
      <c r="S97" s="90">
        <f t="shared" si="10"/>
        <v>263375.65000000002</v>
      </c>
      <c r="T97" s="90">
        <f t="shared" si="10"/>
        <v>263375.65000000002</v>
      </c>
      <c r="U97" s="90">
        <f t="shared" si="10"/>
        <v>266950.88</v>
      </c>
      <c r="V97" s="90">
        <f t="shared" si="10"/>
        <v>266950.88</v>
      </c>
      <c r="W97" s="90">
        <f t="shared" si="10"/>
        <v>266950.88</v>
      </c>
      <c r="X97" s="90">
        <f t="shared" si="10"/>
        <v>288402.28999999998</v>
      </c>
    </row>
    <row r="98" spans="1:24">
      <c r="A98" s="71"/>
      <c r="B98" s="71">
        <v>36</v>
      </c>
      <c r="C98" s="78" t="s">
        <v>83</v>
      </c>
      <c r="D98" s="85"/>
      <c r="E98" s="85"/>
      <c r="F98" s="85"/>
      <c r="G98" s="85"/>
      <c r="H98" s="84">
        <v>303354</v>
      </c>
      <c r="I98" s="87">
        <v>0.15</v>
      </c>
      <c r="J98" s="89">
        <f t="shared" si="8"/>
        <v>0.23080000000000001</v>
      </c>
      <c r="K98" s="89">
        <f t="shared" si="8"/>
        <v>0.24110000000000001</v>
      </c>
      <c r="L98" s="89">
        <f t="shared" si="8"/>
        <v>0.29749999999999999</v>
      </c>
      <c r="M98" s="90">
        <f t="shared" si="9"/>
        <v>335206.17</v>
      </c>
      <c r="N98" s="90">
        <f t="shared" si="6"/>
        <v>335206.17</v>
      </c>
      <c r="O98" s="90">
        <f t="shared" si="10"/>
        <v>335206.17</v>
      </c>
      <c r="P98" s="90">
        <f t="shared" si="10"/>
        <v>335206.17</v>
      </c>
      <c r="Q98" s="90">
        <f t="shared" si="10"/>
        <v>335206.17</v>
      </c>
      <c r="R98" s="90">
        <f t="shared" si="10"/>
        <v>335206.17</v>
      </c>
      <c r="S98" s="90">
        <f t="shared" si="10"/>
        <v>335206.17</v>
      </c>
      <c r="T98" s="90">
        <f t="shared" si="10"/>
        <v>335206.17</v>
      </c>
      <c r="U98" s="90">
        <f t="shared" si="10"/>
        <v>339756.48</v>
      </c>
      <c r="V98" s="90">
        <f t="shared" si="10"/>
        <v>339756.48</v>
      </c>
      <c r="W98" s="90">
        <f t="shared" si="10"/>
        <v>339756.48</v>
      </c>
      <c r="X98" s="90">
        <f t="shared" si="10"/>
        <v>367058.34</v>
      </c>
    </row>
    <row r="99" spans="1:24" ht="120" outlineLevel="1">
      <c r="A99" s="85" t="s">
        <v>264</v>
      </c>
      <c r="B99" s="85">
        <v>36</v>
      </c>
      <c r="C99" s="85" t="s">
        <v>83</v>
      </c>
      <c r="D99" s="85" t="s">
        <v>271</v>
      </c>
      <c r="E99" s="85" t="s">
        <v>257</v>
      </c>
      <c r="F99" s="85" t="s">
        <v>263</v>
      </c>
      <c r="G99" s="85" t="s">
        <v>259</v>
      </c>
      <c r="H99" s="86">
        <v>303354</v>
      </c>
      <c r="I99" s="88">
        <v>0.15</v>
      </c>
      <c r="J99" s="89">
        <f t="shared" si="8"/>
        <v>0.23080000000000001</v>
      </c>
      <c r="K99" s="89">
        <f t="shared" si="8"/>
        <v>0.24110000000000001</v>
      </c>
      <c r="L99" s="89">
        <f t="shared" si="8"/>
        <v>0.29749999999999999</v>
      </c>
      <c r="M99" s="90">
        <f t="shared" si="9"/>
        <v>335206.17</v>
      </c>
      <c r="N99" s="90">
        <f t="shared" si="6"/>
        <v>335206.17</v>
      </c>
      <c r="O99" s="90">
        <f t="shared" si="10"/>
        <v>335206.17</v>
      </c>
      <c r="P99" s="90">
        <f t="shared" si="10"/>
        <v>335206.17</v>
      </c>
      <c r="Q99" s="90">
        <f t="shared" si="10"/>
        <v>335206.17</v>
      </c>
      <c r="R99" s="90">
        <f t="shared" si="10"/>
        <v>335206.17</v>
      </c>
      <c r="S99" s="90">
        <f t="shared" si="10"/>
        <v>335206.17</v>
      </c>
      <c r="T99" s="90">
        <f t="shared" si="10"/>
        <v>335206.17</v>
      </c>
      <c r="U99" s="90">
        <f t="shared" si="10"/>
        <v>339756.48</v>
      </c>
      <c r="V99" s="90">
        <f t="shared" si="10"/>
        <v>339756.48</v>
      </c>
      <c r="W99" s="90">
        <f t="shared" si="10"/>
        <v>339756.48</v>
      </c>
      <c r="X99" s="90">
        <f t="shared" si="10"/>
        <v>367058.34</v>
      </c>
    </row>
    <row r="100" spans="1:24">
      <c r="A100" s="71"/>
      <c r="B100" s="71">
        <v>37</v>
      </c>
      <c r="C100" s="78" t="s">
        <v>83</v>
      </c>
      <c r="D100" s="85"/>
      <c r="E100" s="85"/>
      <c r="F100" s="85"/>
      <c r="G100" s="85"/>
      <c r="H100" s="84">
        <v>154883</v>
      </c>
      <c r="I100" s="87">
        <v>0.15</v>
      </c>
      <c r="J100" s="89">
        <f t="shared" si="8"/>
        <v>0.23080000000000001</v>
      </c>
      <c r="K100" s="89">
        <f t="shared" si="8"/>
        <v>0.24110000000000001</v>
      </c>
      <c r="L100" s="89">
        <f t="shared" si="8"/>
        <v>0.29749999999999999</v>
      </c>
      <c r="M100" s="90">
        <f t="shared" si="9"/>
        <v>171145.72</v>
      </c>
      <c r="N100" s="90">
        <f t="shared" si="6"/>
        <v>171145.72</v>
      </c>
      <c r="O100" s="90">
        <f t="shared" si="10"/>
        <v>171145.72</v>
      </c>
      <c r="P100" s="90">
        <f t="shared" si="10"/>
        <v>171145.72</v>
      </c>
      <c r="Q100" s="90">
        <f t="shared" si="10"/>
        <v>171145.72</v>
      </c>
      <c r="R100" s="90">
        <f t="shared" si="10"/>
        <v>171145.72</v>
      </c>
      <c r="S100" s="90">
        <f t="shared" si="10"/>
        <v>171145.72</v>
      </c>
      <c r="T100" s="90">
        <f t="shared" si="10"/>
        <v>171145.72</v>
      </c>
      <c r="U100" s="90">
        <f t="shared" si="10"/>
        <v>173468.96</v>
      </c>
      <c r="V100" s="90">
        <f t="shared" si="10"/>
        <v>173468.96</v>
      </c>
      <c r="W100" s="90">
        <f t="shared" si="10"/>
        <v>173468.96</v>
      </c>
      <c r="X100" s="90">
        <f t="shared" si="10"/>
        <v>187408.43</v>
      </c>
    </row>
    <row r="101" spans="1:24" ht="150" outlineLevel="1">
      <c r="A101" s="85" t="s">
        <v>268</v>
      </c>
      <c r="B101" s="85">
        <v>37</v>
      </c>
      <c r="C101" s="85" t="s">
        <v>83</v>
      </c>
      <c r="D101" s="85" t="s">
        <v>273</v>
      </c>
      <c r="E101" s="85" t="s">
        <v>266</v>
      </c>
      <c r="F101" s="85" t="s">
        <v>258</v>
      </c>
      <c r="G101" s="85" t="s">
        <v>267</v>
      </c>
      <c r="H101" s="86">
        <v>154883</v>
      </c>
      <c r="I101" s="88">
        <v>0.15</v>
      </c>
      <c r="J101" s="89">
        <f t="shared" si="8"/>
        <v>0.23080000000000001</v>
      </c>
      <c r="K101" s="89">
        <f t="shared" si="8"/>
        <v>0.24110000000000001</v>
      </c>
      <c r="L101" s="89">
        <f t="shared" si="8"/>
        <v>0.29749999999999999</v>
      </c>
      <c r="M101" s="90">
        <f t="shared" si="9"/>
        <v>171145.72</v>
      </c>
      <c r="N101" s="90">
        <f t="shared" si="6"/>
        <v>171145.72</v>
      </c>
      <c r="O101" s="90">
        <f t="shared" si="10"/>
        <v>171145.72</v>
      </c>
      <c r="P101" s="90">
        <f t="shared" si="10"/>
        <v>171145.72</v>
      </c>
      <c r="Q101" s="90">
        <f t="shared" si="10"/>
        <v>171145.72</v>
      </c>
      <c r="R101" s="90">
        <f t="shared" si="10"/>
        <v>171145.72</v>
      </c>
      <c r="S101" s="90">
        <f t="shared" si="10"/>
        <v>171145.72</v>
      </c>
      <c r="T101" s="90">
        <f t="shared" si="10"/>
        <v>171145.72</v>
      </c>
      <c r="U101" s="90">
        <f t="shared" si="10"/>
        <v>173468.96</v>
      </c>
      <c r="V101" s="90">
        <f t="shared" si="10"/>
        <v>173468.96</v>
      </c>
      <c r="W101" s="90">
        <f t="shared" si="10"/>
        <v>173468.96</v>
      </c>
      <c r="X101" s="90">
        <f t="shared" si="10"/>
        <v>187408.43</v>
      </c>
    </row>
    <row r="102" spans="1:24">
      <c r="A102" s="71"/>
      <c r="B102" s="71">
        <v>38</v>
      </c>
      <c r="C102" s="78" t="s">
        <v>83</v>
      </c>
      <c r="D102" s="85"/>
      <c r="E102" s="85"/>
      <c r="F102" s="85"/>
      <c r="G102" s="85"/>
      <c r="H102" s="84">
        <v>212965</v>
      </c>
      <c r="I102" s="87">
        <v>0.15</v>
      </c>
      <c r="J102" s="89">
        <f t="shared" si="8"/>
        <v>0.23080000000000001</v>
      </c>
      <c r="K102" s="89">
        <f t="shared" si="8"/>
        <v>0.24110000000000001</v>
      </c>
      <c r="L102" s="89">
        <f t="shared" si="8"/>
        <v>0.29749999999999999</v>
      </c>
      <c r="M102" s="90">
        <f t="shared" si="9"/>
        <v>235326.33</v>
      </c>
      <c r="N102" s="90">
        <f t="shared" si="6"/>
        <v>235326.33</v>
      </c>
      <c r="O102" s="90">
        <f t="shared" si="10"/>
        <v>235326.33</v>
      </c>
      <c r="P102" s="90">
        <f t="shared" si="10"/>
        <v>235326.33</v>
      </c>
      <c r="Q102" s="90">
        <f t="shared" si="10"/>
        <v>235326.33</v>
      </c>
      <c r="R102" s="90">
        <f t="shared" si="10"/>
        <v>235326.33</v>
      </c>
      <c r="S102" s="90">
        <f t="shared" si="10"/>
        <v>235326.33</v>
      </c>
      <c r="T102" s="90">
        <f t="shared" si="10"/>
        <v>235326.33</v>
      </c>
      <c r="U102" s="90">
        <f t="shared" si="10"/>
        <v>238520.8</v>
      </c>
      <c r="V102" s="90">
        <f t="shared" si="10"/>
        <v>238520.8</v>
      </c>
      <c r="W102" s="90">
        <f t="shared" si="10"/>
        <v>238520.8</v>
      </c>
      <c r="X102" s="90">
        <f t="shared" si="10"/>
        <v>257687.65</v>
      </c>
    </row>
    <row r="103" spans="1:24" ht="150" outlineLevel="1">
      <c r="A103" s="85" t="s">
        <v>270</v>
      </c>
      <c r="B103" s="85">
        <v>38</v>
      </c>
      <c r="C103" s="85" t="s">
        <v>83</v>
      </c>
      <c r="D103" s="85" t="s">
        <v>358</v>
      </c>
      <c r="E103" s="85" t="s">
        <v>266</v>
      </c>
      <c r="F103" s="85" t="s">
        <v>261</v>
      </c>
      <c r="G103" s="85" t="s">
        <v>267</v>
      </c>
      <c r="H103" s="86">
        <v>212965</v>
      </c>
      <c r="I103" s="88">
        <v>0.15</v>
      </c>
      <c r="J103" s="89">
        <f t="shared" si="8"/>
        <v>0.23080000000000001</v>
      </c>
      <c r="K103" s="89">
        <f t="shared" si="8"/>
        <v>0.24110000000000001</v>
      </c>
      <c r="L103" s="89">
        <f t="shared" si="8"/>
        <v>0.29749999999999999</v>
      </c>
      <c r="M103" s="90">
        <f t="shared" si="9"/>
        <v>235326.33</v>
      </c>
      <c r="N103" s="90">
        <f t="shared" si="6"/>
        <v>235326.33</v>
      </c>
      <c r="O103" s="90">
        <f t="shared" si="10"/>
        <v>235326.33</v>
      </c>
      <c r="P103" s="90">
        <f t="shared" si="10"/>
        <v>235326.33</v>
      </c>
      <c r="Q103" s="90">
        <f t="shared" si="10"/>
        <v>235326.33</v>
      </c>
      <c r="R103" s="90">
        <f t="shared" si="10"/>
        <v>235326.33</v>
      </c>
      <c r="S103" s="90">
        <f t="shared" si="10"/>
        <v>235326.33</v>
      </c>
      <c r="T103" s="90">
        <f t="shared" si="10"/>
        <v>235326.33</v>
      </c>
      <c r="U103" s="90">
        <f t="shared" si="10"/>
        <v>238520.8</v>
      </c>
      <c r="V103" s="90">
        <f t="shared" si="10"/>
        <v>238520.8</v>
      </c>
      <c r="W103" s="90">
        <f t="shared" si="10"/>
        <v>238520.8</v>
      </c>
      <c r="X103" s="90">
        <f t="shared" si="10"/>
        <v>257687.65</v>
      </c>
    </row>
    <row r="104" spans="1:24">
      <c r="A104" s="71"/>
      <c r="B104" s="71">
        <v>39</v>
      </c>
      <c r="C104" s="78" t="s">
        <v>83</v>
      </c>
      <c r="D104" s="85"/>
      <c r="E104" s="85"/>
      <c r="F104" s="85"/>
      <c r="G104" s="85"/>
      <c r="H104" s="84">
        <v>271046</v>
      </c>
      <c r="I104" s="87">
        <v>0.15</v>
      </c>
      <c r="J104" s="89">
        <f t="shared" si="8"/>
        <v>0.23080000000000001</v>
      </c>
      <c r="K104" s="89">
        <f t="shared" si="8"/>
        <v>0.24110000000000001</v>
      </c>
      <c r="L104" s="89">
        <f t="shared" si="8"/>
        <v>0.29749999999999999</v>
      </c>
      <c r="M104" s="90">
        <f t="shared" si="9"/>
        <v>299505.83</v>
      </c>
      <c r="N104" s="90">
        <f t="shared" si="6"/>
        <v>299505.83</v>
      </c>
      <c r="O104" s="90">
        <f t="shared" si="10"/>
        <v>299505.83</v>
      </c>
      <c r="P104" s="90">
        <f t="shared" si="10"/>
        <v>299505.83</v>
      </c>
      <c r="Q104" s="90">
        <f t="shared" si="10"/>
        <v>299505.83</v>
      </c>
      <c r="R104" s="90">
        <f t="shared" si="10"/>
        <v>299505.83</v>
      </c>
      <c r="S104" s="90">
        <f t="shared" si="10"/>
        <v>299505.83</v>
      </c>
      <c r="T104" s="90">
        <f t="shared" si="10"/>
        <v>299505.83</v>
      </c>
      <c r="U104" s="90">
        <f t="shared" si="10"/>
        <v>303571.52</v>
      </c>
      <c r="V104" s="90">
        <f t="shared" si="10"/>
        <v>303571.52</v>
      </c>
      <c r="W104" s="90">
        <f t="shared" si="10"/>
        <v>303571.52</v>
      </c>
      <c r="X104" s="90">
        <f t="shared" si="10"/>
        <v>327965.65999999997</v>
      </c>
    </row>
    <row r="105" spans="1:24" ht="150" outlineLevel="1">
      <c r="A105" s="85" t="s">
        <v>272</v>
      </c>
      <c r="B105" s="85">
        <v>39</v>
      </c>
      <c r="C105" s="85" t="s">
        <v>83</v>
      </c>
      <c r="D105" s="85" t="s">
        <v>359</v>
      </c>
      <c r="E105" s="85" t="s">
        <v>266</v>
      </c>
      <c r="F105" s="85" t="s">
        <v>263</v>
      </c>
      <c r="G105" s="85" t="s">
        <v>267</v>
      </c>
      <c r="H105" s="86">
        <v>271046</v>
      </c>
      <c r="I105" s="88">
        <v>0.15</v>
      </c>
      <c r="J105" s="89">
        <f t="shared" si="8"/>
        <v>0.23080000000000001</v>
      </c>
      <c r="K105" s="89">
        <f t="shared" si="8"/>
        <v>0.24110000000000001</v>
      </c>
      <c r="L105" s="89">
        <f t="shared" si="8"/>
        <v>0.29749999999999999</v>
      </c>
      <c r="M105" s="90">
        <f t="shared" si="9"/>
        <v>299505.83</v>
      </c>
      <c r="N105" s="90">
        <f t="shared" si="9"/>
        <v>299505.83</v>
      </c>
      <c r="O105" s="90">
        <f t="shared" si="10"/>
        <v>299505.83</v>
      </c>
      <c r="P105" s="90">
        <f t="shared" si="10"/>
        <v>299505.83</v>
      </c>
      <c r="Q105" s="90">
        <f t="shared" si="10"/>
        <v>299505.83</v>
      </c>
      <c r="R105" s="90">
        <f t="shared" si="10"/>
        <v>299505.83</v>
      </c>
      <c r="S105" s="90">
        <f t="shared" si="10"/>
        <v>299505.83</v>
      </c>
      <c r="T105" s="90">
        <f t="shared" si="10"/>
        <v>299505.83</v>
      </c>
      <c r="U105" s="90">
        <f t="shared" si="10"/>
        <v>303571.52</v>
      </c>
      <c r="V105" s="90">
        <f t="shared" si="10"/>
        <v>303571.52</v>
      </c>
      <c r="W105" s="90">
        <f t="shared" si="10"/>
        <v>303571.52</v>
      </c>
      <c r="X105" s="90">
        <f t="shared" si="10"/>
        <v>327965.65999999997</v>
      </c>
    </row>
    <row r="106" spans="1:24">
      <c r="A106" s="71"/>
      <c r="B106" s="71">
        <v>40</v>
      </c>
      <c r="C106" s="78" t="s">
        <v>83</v>
      </c>
      <c r="D106" s="85"/>
      <c r="E106" s="85"/>
      <c r="F106" s="85"/>
      <c r="G106" s="85"/>
      <c r="H106" s="84">
        <v>250947</v>
      </c>
      <c r="I106" s="87">
        <v>0.4</v>
      </c>
      <c r="J106" s="89">
        <f t="shared" si="8"/>
        <v>0.53129999999999999</v>
      </c>
      <c r="K106" s="89">
        <f t="shared" si="8"/>
        <v>0.54549999999999998</v>
      </c>
      <c r="L106" s="89">
        <f t="shared" si="8"/>
        <v>0.61539999999999995</v>
      </c>
      <c r="M106" s="90">
        <f t="shared" si="9"/>
        <v>321212.15999999997</v>
      </c>
      <c r="N106" s="90">
        <f t="shared" si="9"/>
        <v>321212.15999999997</v>
      </c>
      <c r="O106" s="90">
        <f t="shared" si="10"/>
        <v>321212.15999999997</v>
      </c>
      <c r="P106" s="90">
        <f t="shared" si="10"/>
        <v>321212.15999999997</v>
      </c>
      <c r="Q106" s="90">
        <f t="shared" si="10"/>
        <v>321212.15999999997</v>
      </c>
      <c r="R106" s="90">
        <f t="shared" si="10"/>
        <v>321212.15999999997</v>
      </c>
      <c r="S106" s="90">
        <f t="shared" si="10"/>
        <v>321212.15999999997</v>
      </c>
      <c r="T106" s="90">
        <f t="shared" si="10"/>
        <v>321212.15999999997</v>
      </c>
      <c r="U106" s="90">
        <f t="shared" si="10"/>
        <v>331250.03999999998</v>
      </c>
      <c r="V106" s="90">
        <f t="shared" si="10"/>
        <v>331250.03999999998</v>
      </c>
      <c r="W106" s="90">
        <f t="shared" si="10"/>
        <v>331250.03999999998</v>
      </c>
      <c r="X106" s="90">
        <f t="shared" si="10"/>
        <v>391477.32</v>
      </c>
    </row>
    <row r="107" spans="1:24" ht="75" outlineLevel="1">
      <c r="A107" s="85" t="s">
        <v>277</v>
      </c>
      <c r="B107" s="85">
        <v>40</v>
      </c>
      <c r="C107" s="85" t="s">
        <v>83</v>
      </c>
      <c r="D107" s="85" t="s">
        <v>360</v>
      </c>
      <c r="E107" s="85" t="s">
        <v>274</v>
      </c>
      <c r="F107" s="85" t="s">
        <v>275</v>
      </c>
      <c r="G107" s="85" t="s">
        <v>276</v>
      </c>
      <c r="H107" s="86">
        <v>250947</v>
      </c>
      <c r="I107" s="88">
        <v>0.4</v>
      </c>
      <c r="J107" s="89">
        <f t="shared" si="8"/>
        <v>0.53129999999999999</v>
      </c>
      <c r="K107" s="89">
        <f t="shared" si="8"/>
        <v>0.54549999999999998</v>
      </c>
      <c r="L107" s="89">
        <f t="shared" si="8"/>
        <v>0.61539999999999995</v>
      </c>
      <c r="M107" s="90">
        <f t="shared" si="9"/>
        <v>321212.15999999997</v>
      </c>
      <c r="N107" s="90">
        <f t="shared" si="9"/>
        <v>321212.15999999997</v>
      </c>
      <c r="O107" s="90">
        <f t="shared" si="10"/>
        <v>321212.15999999997</v>
      </c>
      <c r="P107" s="90">
        <f t="shared" si="10"/>
        <v>321212.15999999997</v>
      </c>
      <c r="Q107" s="90">
        <f t="shared" si="10"/>
        <v>321212.15999999997</v>
      </c>
      <c r="R107" s="90">
        <f t="shared" si="10"/>
        <v>321212.15999999997</v>
      </c>
      <c r="S107" s="90">
        <f t="shared" si="10"/>
        <v>321212.15999999997</v>
      </c>
      <c r="T107" s="90">
        <f t="shared" si="10"/>
        <v>321212.15999999997</v>
      </c>
      <c r="U107" s="90">
        <f t="shared" si="10"/>
        <v>331250.03999999998</v>
      </c>
      <c r="V107" s="90">
        <f t="shared" si="10"/>
        <v>331250.03999999998</v>
      </c>
      <c r="W107" s="90">
        <f t="shared" si="10"/>
        <v>331250.03999999998</v>
      </c>
      <c r="X107" s="90">
        <f t="shared" si="10"/>
        <v>391477.32</v>
      </c>
    </row>
    <row r="108" spans="1:24">
      <c r="A108" s="71"/>
      <c r="B108" s="71">
        <v>41</v>
      </c>
      <c r="C108" s="78" t="s">
        <v>83</v>
      </c>
      <c r="D108" s="85"/>
      <c r="E108" s="85"/>
      <c r="F108" s="85"/>
      <c r="G108" s="85"/>
      <c r="H108" s="84">
        <v>140664</v>
      </c>
      <c r="I108" s="87">
        <v>0.3</v>
      </c>
      <c r="J108" s="89">
        <f t="shared" si="8"/>
        <v>0.42149999999999999</v>
      </c>
      <c r="K108" s="89">
        <f t="shared" si="8"/>
        <v>0.4355</v>
      </c>
      <c r="L108" s="89">
        <f t="shared" si="8"/>
        <v>0.50700000000000001</v>
      </c>
      <c r="M108" s="90">
        <f t="shared" si="9"/>
        <v>170203.44</v>
      </c>
      <c r="N108" s="90">
        <f t="shared" si="9"/>
        <v>170203.44</v>
      </c>
      <c r="O108" s="90">
        <f t="shared" si="10"/>
        <v>170203.44</v>
      </c>
      <c r="P108" s="90">
        <f t="shared" si="10"/>
        <v>170203.44</v>
      </c>
      <c r="Q108" s="90">
        <f t="shared" si="10"/>
        <v>170203.44</v>
      </c>
      <c r="R108" s="90">
        <f t="shared" si="10"/>
        <v>170203.44</v>
      </c>
      <c r="S108" s="90">
        <f t="shared" si="10"/>
        <v>170203.44</v>
      </c>
      <c r="T108" s="90">
        <f t="shared" si="10"/>
        <v>170203.44</v>
      </c>
      <c r="U108" s="90">
        <f t="shared" si="10"/>
        <v>174423.36</v>
      </c>
      <c r="V108" s="90">
        <f t="shared" si="10"/>
        <v>174423.36</v>
      </c>
      <c r="W108" s="90">
        <f t="shared" si="10"/>
        <v>174423.36</v>
      </c>
      <c r="X108" s="90">
        <f t="shared" si="10"/>
        <v>199742.88</v>
      </c>
    </row>
    <row r="109" spans="1:24" ht="240" outlineLevel="1">
      <c r="A109" s="85" t="s">
        <v>281</v>
      </c>
      <c r="B109" s="85">
        <v>41</v>
      </c>
      <c r="C109" s="85" t="s">
        <v>83</v>
      </c>
      <c r="D109" s="85" t="s">
        <v>361</v>
      </c>
      <c r="E109" s="85" t="s">
        <v>278</v>
      </c>
      <c r="F109" s="85" t="s">
        <v>279</v>
      </c>
      <c r="G109" s="85" t="s">
        <v>280</v>
      </c>
      <c r="H109" s="86">
        <v>140664</v>
      </c>
      <c r="I109" s="88">
        <v>0.3</v>
      </c>
      <c r="J109" s="89">
        <f t="shared" si="8"/>
        <v>0.42149999999999999</v>
      </c>
      <c r="K109" s="89">
        <f t="shared" si="8"/>
        <v>0.4355</v>
      </c>
      <c r="L109" s="89">
        <f t="shared" si="8"/>
        <v>0.50700000000000001</v>
      </c>
      <c r="M109" s="90">
        <f t="shared" si="9"/>
        <v>170203.44</v>
      </c>
      <c r="N109" s="90">
        <f t="shared" si="9"/>
        <v>170203.44</v>
      </c>
      <c r="O109" s="90">
        <f t="shared" si="10"/>
        <v>170203.44</v>
      </c>
      <c r="P109" s="90">
        <f t="shared" si="10"/>
        <v>170203.44</v>
      </c>
      <c r="Q109" s="90">
        <f t="shared" si="10"/>
        <v>170203.44</v>
      </c>
      <c r="R109" s="90">
        <f t="shared" si="10"/>
        <v>170203.44</v>
      </c>
      <c r="S109" s="90">
        <f t="shared" si="10"/>
        <v>170203.44</v>
      </c>
      <c r="T109" s="90">
        <f t="shared" si="10"/>
        <v>170203.44</v>
      </c>
      <c r="U109" s="90">
        <f t="shared" si="10"/>
        <v>174423.36</v>
      </c>
      <c r="V109" s="90">
        <f t="shared" si="10"/>
        <v>174423.36</v>
      </c>
      <c r="W109" s="90">
        <f t="shared" si="10"/>
        <v>174423.36</v>
      </c>
      <c r="X109" s="90">
        <f t="shared" si="10"/>
        <v>199742.88</v>
      </c>
    </row>
    <row r="110" spans="1:24">
      <c r="A110" s="71"/>
      <c r="B110" s="71">
        <v>42</v>
      </c>
      <c r="C110" s="78" t="s">
        <v>83</v>
      </c>
      <c r="D110" s="85"/>
      <c r="E110" s="85"/>
      <c r="F110" s="85"/>
      <c r="G110" s="85"/>
      <c r="H110" s="84">
        <v>262975</v>
      </c>
      <c r="I110" s="87">
        <v>0.15</v>
      </c>
      <c r="J110" s="89">
        <f t="shared" si="8"/>
        <v>0.23080000000000001</v>
      </c>
      <c r="K110" s="89">
        <f t="shared" si="8"/>
        <v>0.24110000000000001</v>
      </c>
      <c r="L110" s="89">
        <f t="shared" si="8"/>
        <v>0.29749999999999999</v>
      </c>
      <c r="M110" s="90">
        <f t="shared" si="9"/>
        <v>290587.38</v>
      </c>
      <c r="N110" s="90">
        <f t="shared" si="9"/>
        <v>290587.38</v>
      </c>
      <c r="O110" s="90">
        <f t="shared" si="10"/>
        <v>290587.38</v>
      </c>
      <c r="P110" s="90">
        <f t="shared" si="10"/>
        <v>290587.38</v>
      </c>
      <c r="Q110" s="90">
        <f t="shared" si="10"/>
        <v>290587.38</v>
      </c>
      <c r="R110" s="90">
        <f t="shared" si="10"/>
        <v>290587.38</v>
      </c>
      <c r="S110" s="90">
        <f t="shared" si="10"/>
        <v>290587.38</v>
      </c>
      <c r="T110" s="90">
        <f t="shared" si="10"/>
        <v>290587.38</v>
      </c>
      <c r="U110" s="90">
        <f t="shared" si="10"/>
        <v>294532</v>
      </c>
      <c r="V110" s="90">
        <f t="shared" si="10"/>
        <v>294532</v>
      </c>
      <c r="W110" s="90">
        <f t="shared" si="10"/>
        <v>294532</v>
      </c>
      <c r="X110" s="90">
        <f t="shared" si="10"/>
        <v>318199.75</v>
      </c>
    </row>
    <row r="111" spans="1:24" ht="240" outlineLevel="1">
      <c r="A111" s="85" t="s">
        <v>282</v>
      </c>
      <c r="B111" s="85">
        <v>42</v>
      </c>
      <c r="C111" s="85" t="s">
        <v>83</v>
      </c>
      <c r="D111" s="85" t="s">
        <v>362</v>
      </c>
      <c r="E111" s="85" t="s">
        <v>278</v>
      </c>
      <c r="F111" s="85" t="s">
        <v>279</v>
      </c>
      <c r="G111" s="85" t="s">
        <v>280</v>
      </c>
      <c r="H111" s="86">
        <v>262975</v>
      </c>
      <c r="I111" s="88">
        <v>0.15</v>
      </c>
      <c r="J111" s="89">
        <f t="shared" si="8"/>
        <v>0.23080000000000001</v>
      </c>
      <c r="K111" s="89">
        <f t="shared" si="8"/>
        <v>0.24110000000000001</v>
      </c>
      <c r="L111" s="89">
        <f t="shared" si="8"/>
        <v>0.29749999999999999</v>
      </c>
      <c r="M111" s="90">
        <f t="shared" si="9"/>
        <v>290587.38</v>
      </c>
      <c r="N111" s="90">
        <f t="shared" si="9"/>
        <v>290587.38</v>
      </c>
      <c r="O111" s="90">
        <f t="shared" si="10"/>
        <v>290587.38</v>
      </c>
      <c r="P111" s="90">
        <f t="shared" si="10"/>
        <v>290587.38</v>
      </c>
      <c r="Q111" s="90">
        <f t="shared" si="10"/>
        <v>290587.38</v>
      </c>
      <c r="R111" s="90">
        <f t="shared" si="10"/>
        <v>290587.38</v>
      </c>
      <c r="S111" s="90">
        <f t="shared" si="10"/>
        <v>290587.38</v>
      </c>
      <c r="T111" s="90">
        <f t="shared" si="10"/>
        <v>290587.38</v>
      </c>
      <c r="U111" s="90">
        <f t="shared" si="10"/>
        <v>294532</v>
      </c>
      <c r="V111" s="90">
        <f t="shared" si="10"/>
        <v>294532</v>
      </c>
      <c r="W111" s="90">
        <f t="shared" si="10"/>
        <v>294532</v>
      </c>
      <c r="X111" s="90">
        <f t="shared" si="10"/>
        <v>318199.75</v>
      </c>
    </row>
    <row r="112" spans="1:24">
      <c r="A112" s="71"/>
      <c r="B112" s="71">
        <v>43</v>
      </c>
      <c r="C112" s="78" t="s">
        <v>83</v>
      </c>
      <c r="D112" s="85"/>
      <c r="E112" s="85"/>
      <c r="F112" s="85"/>
      <c r="G112" s="85"/>
      <c r="H112" s="84">
        <v>234812</v>
      </c>
      <c r="I112" s="87">
        <v>0.3</v>
      </c>
      <c r="J112" s="89">
        <f t="shared" si="8"/>
        <v>0.42149999999999999</v>
      </c>
      <c r="K112" s="89">
        <f t="shared" si="8"/>
        <v>0.4355</v>
      </c>
      <c r="L112" s="89">
        <f t="shared" si="8"/>
        <v>0.50700000000000001</v>
      </c>
      <c r="M112" s="90">
        <f t="shared" si="9"/>
        <v>284122.52</v>
      </c>
      <c r="N112" s="90">
        <f t="shared" si="9"/>
        <v>284122.52</v>
      </c>
      <c r="O112" s="90">
        <f t="shared" si="10"/>
        <v>284122.52</v>
      </c>
      <c r="P112" s="90">
        <f t="shared" si="10"/>
        <v>284122.52</v>
      </c>
      <c r="Q112" s="90">
        <f t="shared" si="10"/>
        <v>284122.52</v>
      </c>
      <c r="R112" s="90">
        <f t="shared" si="10"/>
        <v>284122.52</v>
      </c>
      <c r="S112" s="90">
        <f t="shared" si="10"/>
        <v>284122.52</v>
      </c>
      <c r="T112" s="90">
        <f t="shared" si="10"/>
        <v>284122.52</v>
      </c>
      <c r="U112" s="90">
        <f t="shared" si="10"/>
        <v>291166.88</v>
      </c>
      <c r="V112" s="90">
        <f t="shared" si="10"/>
        <v>291166.88</v>
      </c>
      <c r="W112" s="90">
        <f t="shared" si="10"/>
        <v>291166.88</v>
      </c>
      <c r="X112" s="90">
        <f t="shared" si="10"/>
        <v>333433.03999999998</v>
      </c>
    </row>
    <row r="113" spans="1:24" ht="255" outlineLevel="1">
      <c r="A113" s="85" t="s">
        <v>285</v>
      </c>
      <c r="B113" s="85">
        <v>43</v>
      </c>
      <c r="C113" s="85" t="s">
        <v>83</v>
      </c>
      <c r="D113" s="85" t="s">
        <v>363</v>
      </c>
      <c r="E113" s="85" t="s">
        <v>283</v>
      </c>
      <c r="F113" s="85" t="s">
        <v>284</v>
      </c>
      <c r="G113" s="85" t="s">
        <v>280</v>
      </c>
      <c r="H113" s="86">
        <v>234812</v>
      </c>
      <c r="I113" s="88">
        <v>0.3</v>
      </c>
      <c r="J113" s="89">
        <f t="shared" si="8"/>
        <v>0.42149999999999999</v>
      </c>
      <c r="K113" s="89">
        <f t="shared" si="8"/>
        <v>0.4355</v>
      </c>
      <c r="L113" s="89">
        <f t="shared" si="8"/>
        <v>0.50700000000000001</v>
      </c>
      <c r="M113" s="90">
        <f t="shared" si="9"/>
        <v>284122.52</v>
      </c>
      <c r="N113" s="90">
        <f t="shared" si="9"/>
        <v>284122.52</v>
      </c>
      <c r="O113" s="90">
        <f t="shared" si="10"/>
        <v>284122.52</v>
      </c>
      <c r="P113" s="90">
        <f t="shared" si="10"/>
        <v>284122.52</v>
      </c>
      <c r="Q113" s="90">
        <f t="shared" si="10"/>
        <v>284122.52</v>
      </c>
      <c r="R113" s="90">
        <f t="shared" si="10"/>
        <v>284122.52</v>
      </c>
      <c r="S113" s="90">
        <f t="shared" si="10"/>
        <v>284122.52</v>
      </c>
      <c r="T113" s="90">
        <f t="shared" si="10"/>
        <v>284122.52</v>
      </c>
      <c r="U113" s="90">
        <f t="shared" si="10"/>
        <v>291166.88</v>
      </c>
      <c r="V113" s="90">
        <f t="shared" si="10"/>
        <v>291166.88</v>
      </c>
      <c r="W113" s="90">
        <f t="shared" si="10"/>
        <v>291166.88</v>
      </c>
      <c r="X113" s="90">
        <f t="shared" si="10"/>
        <v>333433.03999999998</v>
      </c>
    </row>
    <row r="114" spans="1:24">
      <c r="A114" s="71"/>
      <c r="B114" s="71">
        <v>44</v>
      </c>
      <c r="C114" s="78" t="s">
        <v>83</v>
      </c>
      <c r="D114" s="85"/>
      <c r="E114" s="85"/>
      <c r="F114" s="85"/>
      <c r="G114" s="85"/>
      <c r="H114" s="84">
        <v>350621</v>
      </c>
      <c r="I114" s="87">
        <v>0.45</v>
      </c>
      <c r="J114" s="89">
        <f t="shared" si="8"/>
        <v>0.58169999999999999</v>
      </c>
      <c r="K114" s="89">
        <f t="shared" si="8"/>
        <v>0.59560000000000002</v>
      </c>
      <c r="L114" s="89">
        <f t="shared" si="8"/>
        <v>0.66259999999999997</v>
      </c>
      <c r="M114" s="90">
        <f t="shared" si="9"/>
        <v>461066.62</v>
      </c>
      <c r="N114" s="90">
        <f t="shared" si="9"/>
        <v>461066.62</v>
      </c>
      <c r="O114" s="90">
        <f t="shared" si="10"/>
        <v>461066.62</v>
      </c>
      <c r="P114" s="90">
        <f t="shared" si="10"/>
        <v>461066.62</v>
      </c>
      <c r="Q114" s="90">
        <f t="shared" si="10"/>
        <v>461066.62</v>
      </c>
      <c r="R114" s="90">
        <f t="shared" si="10"/>
        <v>461066.62</v>
      </c>
      <c r="S114" s="90">
        <f t="shared" si="10"/>
        <v>461066.62</v>
      </c>
      <c r="T114" s="90">
        <f t="shared" si="10"/>
        <v>461066.62</v>
      </c>
      <c r="U114" s="90">
        <f t="shared" si="10"/>
        <v>476844.56</v>
      </c>
      <c r="V114" s="90">
        <f t="shared" si="10"/>
        <v>476844.56</v>
      </c>
      <c r="W114" s="90">
        <f t="shared" si="10"/>
        <v>476844.56</v>
      </c>
      <c r="X114" s="90">
        <f t="shared" si="10"/>
        <v>571512.23</v>
      </c>
    </row>
    <row r="115" spans="1:24" ht="390" outlineLevel="1">
      <c r="A115" s="85" t="s">
        <v>289</v>
      </c>
      <c r="B115" s="85">
        <v>44</v>
      </c>
      <c r="C115" s="85" t="s">
        <v>83</v>
      </c>
      <c r="D115" s="85" t="s">
        <v>364</v>
      </c>
      <c r="E115" s="85" t="s">
        <v>286</v>
      </c>
      <c r="F115" s="85" t="s">
        <v>287</v>
      </c>
      <c r="G115" s="85" t="s">
        <v>288</v>
      </c>
      <c r="H115" s="86">
        <v>350621</v>
      </c>
      <c r="I115" s="88">
        <v>0.45</v>
      </c>
      <c r="J115" s="89">
        <f t="shared" si="8"/>
        <v>0.58169999999999999</v>
      </c>
      <c r="K115" s="89">
        <f t="shared" si="8"/>
        <v>0.59560000000000002</v>
      </c>
      <c r="L115" s="89">
        <f t="shared" si="8"/>
        <v>0.66259999999999997</v>
      </c>
      <c r="M115" s="90">
        <f t="shared" si="9"/>
        <v>461066.62</v>
      </c>
      <c r="N115" s="90">
        <f t="shared" si="9"/>
        <v>461066.62</v>
      </c>
      <c r="O115" s="90">
        <f t="shared" si="10"/>
        <v>461066.62</v>
      </c>
      <c r="P115" s="90">
        <f t="shared" si="10"/>
        <v>461066.62</v>
      </c>
      <c r="Q115" s="90">
        <f t="shared" si="10"/>
        <v>461066.62</v>
      </c>
      <c r="R115" s="90">
        <f t="shared" si="10"/>
        <v>461066.62</v>
      </c>
      <c r="S115" s="90">
        <f t="shared" si="10"/>
        <v>461066.62</v>
      </c>
      <c r="T115" s="90">
        <f t="shared" si="10"/>
        <v>461066.62</v>
      </c>
      <c r="U115" s="90">
        <f t="shared" si="10"/>
        <v>476844.56</v>
      </c>
      <c r="V115" s="90">
        <f t="shared" si="10"/>
        <v>476844.56</v>
      </c>
      <c r="W115" s="90">
        <f t="shared" si="10"/>
        <v>476844.56</v>
      </c>
      <c r="X115" s="90">
        <f t="shared" si="10"/>
        <v>571512.23</v>
      </c>
    </row>
    <row r="116" spans="1:24">
      <c r="A116" s="71"/>
      <c r="B116" s="71">
        <v>45</v>
      </c>
      <c r="C116" s="78" t="s">
        <v>92</v>
      </c>
      <c r="D116" s="85"/>
      <c r="E116" s="85"/>
      <c r="F116" s="85"/>
      <c r="G116" s="85"/>
      <c r="H116" s="84">
        <v>145019</v>
      </c>
      <c r="I116" s="87">
        <v>0.15</v>
      </c>
      <c r="J116" s="89">
        <f t="shared" si="8"/>
        <v>0.23080000000000001</v>
      </c>
      <c r="K116" s="89">
        <f t="shared" si="8"/>
        <v>0.24110000000000001</v>
      </c>
      <c r="L116" s="89">
        <f t="shared" si="8"/>
        <v>0.29749999999999999</v>
      </c>
      <c r="M116" s="90">
        <f t="shared" si="9"/>
        <v>160246</v>
      </c>
      <c r="N116" s="90">
        <f t="shared" si="9"/>
        <v>160246</v>
      </c>
      <c r="O116" s="90">
        <f t="shared" si="10"/>
        <v>160246</v>
      </c>
      <c r="P116" s="90">
        <f t="shared" si="10"/>
        <v>160246</v>
      </c>
      <c r="Q116" s="90">
        <f t="shared" si="10"/>
        <v>160246</v>
      </c>
      <c r="R116" s="90">
        <f t="shared" si="10"/>
        <v>160246</v>
      </c>
      <c r="S116" s="90">
        <f t="shared" si="10"/>
        <v>160246</v>
      </c>
      <c r="T116" s="90">
        <f t="shared" si="10"/>
        <v>160246</v>
      </c>
      <c r="U116" s="90">
        <f t="shared" si="10"/>
        <v>162421.28</v>
      </c>
      <c r="V116" s="90">
        <f t="shared" si="10"/>
        <v>162421.28</v>
      </c>
      <c r="W116" s="90">
        <f t="shared" ref="O116:X142" si="11">ROUND($H116*(W$5*$I116+(1-$I116)),2)</f>
        <v>162421.28</v>
      </c>
      <c r="X116" s="90">
        <f t="shared" si="11"/>
        <v>175472.99</v>
      </c>
    </row>
    <row r="117" spans="1:24" ht="30" outlineLevel="1">
      <c r="A117" s="85" t="s">
        <v>292</v>
      </c>
      <c r="B117" s="85">
        <v>45</v>
      </c>
      <c r="C117" s="85" t="s">
        <v>92</v>
      </c>
      <c r="D117" s="85" t="s">
        <v>290</v>
      </c>
      <c r="E117" s="85">
        <v>0</v>
      </c>
      <c r="F117" s="85">
        <v>0</v>
      </c>
      <c r="G117" s="85" t="s">
        <v>291</v>
      </c>
      <c r="H117" s="86">
        <v>145019</v>
      </c>
      <c r="I117" s="88">
        <v>0.15</v>
      </c>
      <c r="J117" s="89">
        <f t="shared" si="8"/>
        <v>0.23080000000000001</v>
      </c>
      <c r="K117" s="89">
        <f t="shared" si="8"/>
        <v>0.24110000000000001</v>
      </c>
      <c r="L117" s="89">
        <f t="shared" si="8"/>
        <v>0.29749999999999999</v>
      </c>
      <c r="M117" s="90">
        <f t="shared" si="9"/>
        <v>160246</v>
      </c>
      <c r="N117" s="90">
        <f t="shared" si="9"/>
        <v>160246</v>
      </c>
      <c r="O117" s="90">
        <f t="shared" si="11"/>
        <v>160246</v>
      </c>
      <c r="P117" s="90">
        <f t="shared" si="11"/>
        <v>160246</v>
      </c>
      <c r="Q117" s="90">
        <f t="shared" si="11"/>
        <v>160246</v>
      </c>
      <c r="R117" s="90">
        <f t="shared" si="11"/>
        <v>160246</v>
      </c>
      <c r="S117" s="90">
        <f t="shared" si="11"/>
        <v>160246</v>
      </c>
      <c r="T117" s="90">
        <f t="shared" si="11"/>
        <v>160246</v>
      </c>
      <c r="U117" s="90">
        <f t="shared" si="11"/>
        <v>162421.28</v>
      </c>
      <c r="V117" s="90">
        <f t="shared" si="11"/>
        <v>162421.28</v>
      </c>
      <c r="W117" s="90">
        <f t="shared" si="11"/>
        <v>162421.28</v>
      </c>
      <c r="X117" s="90">
        <f t="shared" si="11"/>
        <v>175472.99</v>
      </c>
    </row>
    <row r="118" spans="1:24" ht="30" outlineLevel="1">
      <c r="A118" s="85" t="s">
        <v>295</v>
      </c>
      <c r="B118" s="85">
        <v>45</v>
      </c>
      <c r="C118" s="85" t="s">
        <v>92</v>
      </c>
      <c r="D118" s="85" t="s">
        <v>293</v>
      </c>
      <c r="E118" s="85">
        <v>0</v>
      </c>
      <c r="F118" s="85">
        <v>0</v>
      </c>
      <c r="G118" s="85" t="s">
        <v>294</v>
      </c>
      <c r="H118" s="86">
        <v>145019</v>
      </c>
      <c r="I118" s="88">
        <v>0.15</v>
      </c>
      <c r="J118" s="89">
        <f t="shared" si="8"/>
        <v>0.23080000000000001</v>
      </c>
      <c r="K118" s="89">
        <f t="shared" si="8"/>
        <v>0.24110000000000001</v>
      </c>
      <c r="L118" s="89">
        <f t="shared" si="8"/>
        <v>0.29749999999999999</v>
      </c>
      <c r="M118" s="90">
        <f t="shared" si="9"/>
        <v>160246</v>
      </c>
      <c r="N118" s="90">
        <f t="shared" si="9"/>
        <v>160246</v>
      </c>
      <c r="O118" s="90">
        <f t="shared" si="11"/>
        <v>160246</v>
      </c>
      <c r="P118" s="90">
        <f t="shared" si="11"/>
        <v>160246</v>
      </c>
      <c r="Q118" s="90">
        <f t="shared" si="11"/>
        <v>160246</v>
      </c>
      <c r="R118" s="90">
        <f t="shared" si="11"/>
        <v>160246</v>
      </c>
      <c r="S118" s="90">
        <f t="shared" si="11"/>
        <v>160246</v>
      </c>
      <c r="T118" s="90">
        <f t="shared" si="11"/>
        <v>160246</v>
      </c>
      <c r="U118" s="90">
        <f t="shared" si="11"/>
        <v>162421.28</v>
      </c>
      <c r="V118" s="90">
        <f t="shared" si="11"/>
        <v>162421.28</v>
      </c>
      <c r="W118" s="90">
        <f t="shared" si="11"/>
        <v>162421.28</v>
      </c>
      <c r="X118" s="90">
        <f t="shared" si="11"/>
        <v>175472.99</v>
      </c>
    </row>
    <row r="119" spans="1:24">
      <c r="A119" s="71"/>
      <c r="B119" s="71">
        <v>46</v>
      </c>
      <c r="C119" s="78" t="s">
        <v>92</v>
      </c>
      <c r="D119" s="85"/>
      <c r="E119" s="85">
        <v>0</v>
      </c>
      <c r="F119" s="85"/>
      <c r="G119" s="85"/>
      <c r="H119" s="84">
        <v>253318</v>
      </c>
      <c r="I119" s="87">
        <v>0.15</v>
      </c>
      <c r="J119" s="89">
        <f t="shared" si="8"/>
        <v>0.23080000000000001</v>
      </c>
      <c r="K119" s="89">
        <f t="shared" si="8"/>
        <v>0.24110000000000001</v>
      </c>
      <c r="L119" s="89">
        <f t="shared" si="8"/>
        <v>0.29749999999999999</v>
      </c>
      <c r="M119" s="90">
        <f t="shared" si="9"/>
        <v>279916.39</v>
      </c>
      <c r="N119" s="90">
        <f t="shared" si="9"/>
        <v>279916.39</v>
      </c>
      <c r="O119" s="90">
        <f t="shared" si="11"/>
        <v>279916.39</v>
      </c>
      <c r="P119" s="90">
        <f t="shared" si="11"/>
        <v>279916.39</v>
      </c>
      <c r="Q119" s="90">
        <f t="shared" si="11"/>
        <v>279916.39</v>
      </c>
      <c r="R119" s="90">
        <f t="shared" si="11"/>
        <v>279916.39</v>
      </c>
      <c r="S119" s="90">
        <f t="shared" si="11"/>
        <v>279916.39</v>
      </c>
      <c r="T119" s="90">
        <f t="shared" si="11"/>
        <v>279916.39</v>
      </c>
      <c r="U119" s="90">
        <f t="shared" si="11"/>
        <v>283716.15999999997</v>
      </c>
      <c r="V119" s="90">
        <f t="shared" si="11"/>
        <v>283716.15999999997</v>
      </c>
      <c r="W119" s="90">
        <f t="shared" si="11"/>
        <v>283716.15999999997</v>
      </c>
      <c r="X119" s="90">
        <f t="shared" si="11"/>
        <v>306514.78000000003</v>
      </c>
    </row>
    <row r="120" spans="1:24" ht="30" outlineLevel="1">
      <c r="A120" s="85" t="s">
        <v>297</v>
      </c>
      <c r="B120" s="85">
        <v>46</v>
      </c>
      <c r="C120" s="85" t="s">
        <v>92</v>
      </c>
      <c r="D120" s="85" t="s">
        <v>296</v>
      </c>
      <c r="E120" s="85">
        <v>0</v>
      </c>
      <c r="F120" s="85">
        <v>0</v>
      </c>
      <c r="G120" s="85" t="s">
        <v>294</v>
      </c>
      <c r="H120" s="86">
        <v>253318</v>
      </c>
      <c r="I120" s="88">
        <v>0.15</v>
      </c>
      <c r="J120" s="89">
        <f t="shared" si="8"/>
        <v>0.23080000000000001</v>
      </c>
      <c r="K120" s="89">
        <f t="shared" si="8"/>
        <v>0.24110000000000001</v>
      </c>
      <c r="L120" s="89">
        <f t="shared" si="8"/>
        <v>0.29749999999999999</v>
      </c>
      <c r="M120" s="90">
        <f t="shared" si="9"/>
        <v>279916.39</v>
      </c>
      <c r="N120" s="90">
        <f t="shared" si="9"/>
        <v>279916.39</v>
      </c>
      <c r="O120" s="90">
        <f t="shared" si="11"/>
        <v>279916.39</v>
      </c>
      <c r="P120" s="90">
        <f t="shared" si="11"/>
        <v>279916.39</v>
      </c>
      <c r="Q120" s="90">
        <f t="shared" si="11"/>
        <v>279916.39</v>
      </c>
      <c r="R120" s="90">
        <f t="shared" si="11"/>
        <v>279916.39</v>
      </c>
      <c r="S120" s="90">
        <f t="shared" si="11"/>
        <v>279916.39</v>
      </c>
      <c r="T120" s="90">
        <f t="shared" si="11"/>
        <v>279916.39</v>
      </c>
      <c r="U120" s="90">
        <f t="shared" si="11"/>
        <v>283716.15999999997</v>
      </c>
      <c r="V120" s="90">
        <f t="shared" si="11"/>
        <v>283716.15999999997</v>
      </c>
      <c r="W120" s="90">
        <f t="shared" si="11"/>
        <v>283716.15999999997</v>
      </c>
      <c r="X120" s="90">
        <f t="shared" si="11"/>
        <v>306514.78000000003</v>
      </c>
    </row>
    <row r="121" spans="1:24">
      <c r="A121" s="71"/>
      <c r="B121" s="71">
        <v>47</v>
      </c>
      <c r="C121" s="78" t="s">
        <v>87</v>
      </c>
      <c r="D121" s="85"/>
      <c r="E121" s="85"/>
      <c r="F121" s="85"/>
      <c r="G121" s="85"/>
      <c r="H121" s="84">
        <v>140120</v>
      </c>
      <c r="I121" s="87">
        <v>0.15</v>
      </c>
      <c r="J121" s="89">
        <f t="shared" si="8"/>
        <v>0.23080000000000001</v>
      </c>
      <c r="K121" s="89">
        <f t="shared" si="8"/>
        <v>0.24110000000000001</v>
      </c>
      <c r="L121" s="89">
        <f t="shared" si="8"/>
        <v>0.29749999999999999</v>
      </c>
      <c r="M121" s="90">
        <f t="shared" si="9"/>
        <v>154832.6</v>
      </c>
      <c r="N121" s="90">
        <f t="shared" si="9"/>
        <v>154832.6</v>
      </c>
      <c r="O121" s="90">
        <f t="shared" si="11"/>
        <v>154832.6</v>
      </c>
      <c r="P121" s="90">
        <f t="shared" si="11"/>
        <v>154832.6</v>
      </c>
      <c r="Q121" s="90">
        <f t="shared" si="11"/>
        <v>154832.6</v>
      </c>
      <c r="R121" s="90">
        <f t="shared" si="11"/>
        <v>154832.6</v>
      </c>
      <c r="S121" s="90">
        <f t="shared" si="11"/>
        <v>154832.6</v>
      </c>
      <c r="T121" s="90">
        <f t="shared" si="11"/>
        <v>154832.6</v>
      </c>
      <c r="U121" s="90">
        <f t="shared" si="11"/>
        <v>156934.39999999999</v>
      </c>
      <c r="V121" s="90">
        <f t="shared" si="11"/>
        <v>156934.39999999999</v>
      </c>
      <c r="W121" s="90">
        <f t="shared" si="11"/>
        <v>156934.39999999999</v>
      </c>
      <c r="X121" s="90">
        <f t="shared" si="11"/>
        <v>169545.2</v>
      </c>
    </row>
    <row r="122" spans="1:24" ht="105" outlineLevel="1">
      <c r="A122" s="85" t="s">
        <v>300</v>
      </c>
      <c r="B122" s="85">
        <v>47</v>
      </c>
      <c r="C122" s="85" t="s">
        <v>87</v>
      </c>
      <c r="D122" s="85" t="s">
        <v>298</v>
      </c>
      <c r="E122" s="85">
        <v>0</v>
      </c>
      <c r="F122" s="85">
        <v>0</v>
      </c>
      <c r="G122" s="85" t="s">
        <v>299</v>
      </c>
      <c r="H122" s="86">
        <v>140120</v>
      </c>
      <c r="I122" s="88">
        <v>0.15</v>
      </c>
      <c r="J122" s="89">
        <f t="shared" si="8"/>
        <v>0.23080000000000001</v>
      </c>
      <c r="K122" s="89">
        <f t="shared" si="8"/>
        <v>0.24110000000000001</v>
      </c>
      <c r="L122" s="89">
        <f t="shared" si="8"/>
        <v>0.29749999999999999</v>
      </c>
      <c r="M122" s="90">
        <f t="shared" si="9"/>
        <v>154832.6</v>
      </c>
      <c r="N122" s="90">
        <f t="shared" si="9"/>
        <v>154832.6</v>
      </c>
      <c r="O122" s="90">
        <f t="shared" si="11"/>
        <v>154832.6</v>
      </c>
      <c r="P122" s="90">
        <f t="shared" si="11"/>
        <v>154832.6</v>
      </c>
      <c r="Q122" s="90">
        <f t="shared" si="11"/>
        <v>154832.6</v>
      </c>
      <c r="R122" s="90">
        <f t="shared" si="11"/>
        <v>154832.6</v>
      </c>
      <c r="S122" s="90">
        <f t="shared" si="11"/>
        <v>154832.6</v>
      </c>
      <c r="T122" s="90">
        <f t="shared" si="11"/>
        <v>154832.6</v>
      </c>
      <c r="U122" s="90">
        <f t="shared" si="11"/>
        <v>156934.39999999999</v>
      </c>
      <c r="V122" s="90">
        <f t="shared" si="11"/>
        <v>156934.39999999999</v>
      </c>
      <c r="W122" s="90">
        <f t="shared" si="11"/>
        <v>156934.39999999999</v>
      </c>
      <c r="X122" s="90">
        <f t="shared" si="11"/>
        <v>169545.2</v>
      </c>
    </row>
    <row r="123" spans="1:24" ht="75" outlineLevel="1">
      <c r="A123" s="85" t="s">
        <v>303</v>
      </c>
      <c r="B123" s="85">
        <v>47</v>
      </c>
      <c r="C123" s="85" t="s">
        <v>87</v>
      </c>
      <c r="D123" s="85" t="s">
        <v>301</v>
      </c>
      <c r="E123" s="85">
        <v>0</v>
      </c>
      <c r="F123" s="85">
        <v>0</v>
      </c>
      <c r="G123" s="85" t="s">
        <v>302</v>
      </c>
      <c r="H123" s="86">
        <v>140120</v>
      </c>
      <c r="I123" s="88">
        <v>0.15</v>
      </c>
      <c r="J123" s="89">
        <f t="shared" si="8"/>
        <v>0.23080000000000001</v>
      </c>
      <c r="K123" s="89">
        <f t="shared" si="8"/>
        <v>0.24110000000000001</v>
      </c>
      <c r="L123" s="89">
        <f t="shared" si="8"/>
        <v>0.29749999999999999</v>
      </c>
      <c r="M123" s="90">
        <f t="shared" si="9"/>
        <v>154832.6</v>
      </c>
      <c r="N123" s="90">
        <f t="shared" si="9"/>
        <v>154832.6</v>
      </c>
      <c r="O123" s="90">
        <f t="shared" si="11"/>
        <v>154832.6</v>
      </c>
      <c r="P123" s="90">
        <f t="shared" si="11"/>
        <v>154832.6</v>
      </c>
      <c r="Q123" s="90">
        <f t="shared" si="11"/>
        <v>154832.6</v>
      </c>
      <c r="R123" s="90">
        <f t="shared" si="11"/>
        <v>154832.6</v>
      </c>
      <c r="S123" s="90">
        <f t="shared" si="11"/>
        <v>154832.6</v>
      </c>
      <c r="T123" s="90">
        <f t="shared" si="11"/>
        <v>154832.6</v>
      </c>
      <c r="U123" s="90">
        <f t="shared" si="11"/>
        <v>156934.39999999999</v>
      </c>
      <c r="V123" s="90">
        <f t="shared" si="11"/>
        <v>156934.39999999999</v>
      </c>
      <c r="W123" s="90">
        <f t="shared" si="11"/>
        <v>156934.39999999999</v>
      </c>
      <c r="X123" s="90">
        <f t="shared" si="11"/>
        <v>169545.2</v>
      </c>
    </row>
    <row r="124" spans="1:24" ht="105" outlineLevel="1">
      <c r="A124" s="85" t="s">
        <v>306</v>
      </c>
      <c r="B124" s="85">
        <v>47</v>
      </c>
      <c r="C124" s="85" t="s">
        <v>87</v>
      </c>
      <c r="D124" s="85" t="s">
        <v>304</v>
      </c>
      <c r="E124" s="85">
        <v>0</v>
      </c>
      <c r="F124" s="85">
        <v>0</v>
      </c>
      <c r="G124" s="85" t="s">
        <v>305</v>
      </c>
      <c r="H124" s="86">
        <v>140120</v>
      </c>
      <c r="I124" s="88">
        <v>0.15</v>
      </c>
      <c r="J124" s="89">
        <f t="shared" si="8"/>
        <v>0.23080000000000001</v>
      </c>
      <c r="K124" s="89">
        <f t="shared" si="8"/>
        <v>0.24110000000000001</v>
      </c>
      <c r="L124" s="89">
        <f t="shared" si="8"/>
        <v>0.29749999999999999</v>
      </c>
      <c r="M124" s="90">
        <f t="shared" si="9"/>
        <v>154832.6</v>
      </c>
      <c r="N124" s="90">
        <f t="shared" si="9"/>
        <v>154832.6</v>
      </c>
      <c r="O124" s="90">
        <f t="shared" si="11"/>
        <v>154832.6</v>
      </c>
      <c r="P124" s="90">
        <f t="shared" si="11"/>
        <v>154832.6</v>
      </c>
      <c r="Q124" s="90">
        <f t="shared" si="11"/>
        <v>154832.6</v>
      </c>
      <c r="R124" s="90">
        <f t="shared" si="11"/>
        <v>154832.6</v>
      </c>
      <c r="S124" s="90">
        <f t="shared" si="11"/>
        <v>154832.6</v>
      </c>
      <c r="T124" s="90">
        <f t="shared" si="11"/>
        <v>154832.6</v>
      </c>
      <c r="U124" s="90">
        <f t="shared" si="11"/>
        <v>156934.39999999999</v>
      </c>
      <c r="V124" s="90">
        <f t="shared" si="11"/>
        <v>156934.39999999999</v>
      </c>
      <c r="W124" s="90">
        <f t="shared" si="11"/>
        <v>156934.39999999999</v>
      </c>
      <c r="X124" s="90">
        <f t="shared" si="11"/>
        <v>169545.2</v>
      </c>
    </row>
    <row r="125" spans="1:24" ht="135" outlineLevel="1">
      <c r="A125" s="85" t="s">
        <v>309</v>
      </c>
      <c r="B125" s="85">
        <v>47</v>
      </c>
      <c r="C125" s="85" t="s">
        <v>87</v>
      </c>
      <c r="D125" s="85" t="s">
        <v>307</v>
      </c>
      <c r="E125" s="85">
        <v>0</v>
      </c>
      <c r="F125" s="85">
        <v>0</v>
      </c>
      <c r="G125" s="85" t="s">
        <v>308</v>
      </c>
      <c r="H125" s="86">
        <v>140120</v>
      </c>
      <c r="I125" s="88">
        <v>0.15</v>
      </c>
      <c r="J125" s="89">
        <f t="shared" si="8"/>
        <v>0.23080000000000001</v>
      </c>
      <c r="K125" s="89">
        <f t="shared" si="8"/>
        <v>0.24110000000000001</v>
      </c>
      <c r="L125" s="89">
        <f t="shared" si="8"/>
        <v>0.29749999999999999</v>
      </c>
      <c r="M125" s="90">
        <f t="shared" si="9"/>
        <v>154832.6</v>
      </c>
      <c r="N125" s="90">
        <f t="shared" si="9"/>
        <v>154832.6</v>
      </c>
      <c r="O125" s="90">
        <f t="shared" si="11"/>
        <v>154832.6</v>
      </c>
      <c r="P125" s="90">
        <f t="shared" si="11"/>
        <v>154832.6</v>
      </c>
      <c r="Q125" s="90">
        <f t="shared" si="11"/>
        <v>154832.6</v>
      </c>
      <c r="R125" s="90">
        <f t="shared" si="11"/>
        <v>154832.6</v>
      </c>
      <c r="S125" s="90">
        <f t="shared" si="11"/>
        <v>154832.6</v>
      </c>
      <c r="T125" s="90">
        <f t="shared" si="11"/>
        <v>154832.6</v>
      </c>
      <c r="U125" s="90">
        <f t="shared" si="11"/>
        <v>156934.39999999999</v>
      </c>
      <c r="V125" s="90">
        <f t="shared" si="11"/>
        <v>156934.39999999999</v>
      </c>
      <c r="W125" s="90">
        <f t="shared" si="11"/>
        <v>156934.39999999999</v>
      </c>
      <c r="X125" s="90">
        <f t="shared" si="11"/>
        <v>169545.2</v>
      </c>
    </row>
    <row r="126" spans="1:24">
      <c r="A126" s="71"/>
      <c r="B126" s="71">
        <v>48</v>
      </c>
      <c r="C126" s="78" t="s">
        <v>87</v>
      </c>
      <c r="D126" s="85"/>
      <c r="E126" s="85"/>
      <c r="F126" s="85"/>
      <c r="G126" s="85"/>
      <c r="H126" s="84">
        <v>207727</v>
      </c>
      <c r="I126" s="87">
        <v>0.15</v>
      </c>
      <c r="J126" s="89">
        <f t="shared" si="8"/>
        <v>0.23080000000000001</v>
      </c>
      <c r="K126" s="89">
        <f t="shared" si="8"/>
        <v>0.24110000000000001</v>
      </c>
      <c r="L126" s="89">
        <f t="shared" si="8"/>
        <v>0.29749999999999999</v>
      </c>
      <c r="M126" s="90">
        <f t="shared" si="9"/>
        <v>229538.34</v>
      </c>
      <c r="N126" s="90">
        <f t="shared" si="9"/>
        <v>229538.34</v>
      </c>
      <c r="O126" s="90">
        <f t="shared" si="11"/>
        <v>229538.34</v>
      </c>
      <c r="P126" s="90">
        <f t="shared" si="11"/>
        <v>229538.34</v>
      </c>
      <c r="Q126" s="90">
        <f t="shared" si="11"/>
        <v>229538.34</v>
      </c>
      <c r="R126" s="90">
        <f t="shared" si="11"/>
        <v>229538.34</v>
      </c>
      <c r="S126" s="90">
        <f t="shared" si="11"/>
        <v>229538.34</v>
      </c>
      <c r="T126" s="90">
        <f t="shared" si="11"/>
        <v>229538.34</v>
      </c>
      <c r="U126" s="90">
        <f t="shared" si="11"/>
        <v>232654.24</v>
      </c>
      <c r="V126" s="90">
        <f t="shared" si="11"/>
        <v>232654.24</v>
      </c>
      <c r="W126" s="90">
        <f t="shared" si="11"/>
        <v>232654.24</v>
      </c>
      <c r="X126" s="90">
        <f t="shared" si="11"/>
        <v>251349.67</v>
      </c>
    </row>
    <row r="127" spans="1:24" ht="75" outlineLevel="1">
      <c r="A127" s="85" t="s">
        <v>312</v>
      </c>
      <c r="B127" s="85">
        <v>48</v>
      </c>
      <c r="C127" s="85" t="s">
        <v>87</v>
      </c>
      <c r="D127" s="85" t="s">
        <v>310</v>
      </c>
      <c r="E127" s="85">
        <v>0</v>
      </c>
      <c r="F127" s="85">
        <v>0</v>
      </c>
      <c r="G127" s="85" t="s">
        <v>311</v>
      </c>
      <c r="H127" s="86">
        <v>207727</v>
      </c>
      <c r="I127" s="88">
        <v>0.15</v>
      </c>
      <c r="J127" s="89">
        <f t="shared" si="8"/>
        <v>0.23080000000000001</v>
      </c>
      <c r="K127" s="89">
        <f t="shared" si="8"/>
        <v>0.24110000000000001</v>
      </c>
      <c r="L127" s="89">
        <f t="shared" si="8"/>
        <v>0.29749999999999999</v>
      </c>
      <c r="M127" s="90">
        <f t="shared" si="9"/>
        <v>229538.34</v>
      </c>
      <c r="N127" s="90">
        <f t="shared" si="9"/>
        <v>229538.34</v>
      </c>
      <c r="O127" s="90">
        <f t="shared" si="11"/>
        <v>229538.34</v>
      </c>
      <c r="P127" s="90">
        <f t="shared" si="11"/>
        <v>229538.34</v>
      </c>
      <c r="Q127" s="90">
        <f t="shared" si="11"/>
        <v>229538.34</v>
      </c>
      <c r="R127" s="90">
        <f t="shared" si="11"/>
        <v>229538.34</v>
      </c>
      <c r="S127" s="90">
        <f t="shared" si="11"/>
        <v>229538.34</v>
      </c>
      <c r="T127" s="90">
        <f t="shared" si="11"/>
        <v>229538.34</v>
      </c>
      <c r="U127" s="90">
        <f t="shared" si="11"/>
        <v>232654.24</v>
      </c>
      <c r="V127" s="90">
        <f t="shared" si="11"/>
        <v>232654.24</v>
      </c>
      <c r="W127" s="90">
        <f t="shared" si="11"/>
        <v>232654.24</v>
      </c>
      <c r="X127" s="90">
        <f t="shared" si="11"/>
        <v>251349.67</v>
      </c>
    </row>
    <row r="128" spans="1:24">
      <c r="A128" s="71"/>
      <c r="B128" s="71">
        <v>49</v>
      </c>
      <c r="C128" s="78" t="s">
        <v>87</v>
      </c>
      <c r="D128" s="85"/>
      <c r="E128" s="85"/>
      <c r="F128" s="85"/>
      <c r="G128" s="85"/>
      <c r="H128" s="84">
        <v>273469</v>
      </c>
      <c r="I128" s="87">
        <v>0.3</v>
      </c>
      <c r="J128" s="89">
        <f t="shared" si="8"/>
        <v>0.42149999999999999</v>
      </c>
      <c r="K128" s="89">
        <f t="shared" si="8"/>
        <v>0.4355</v>
      </c>
      <c r="L128" s="89">
        <f t="shared" si="8"/>
        <v>0.50700000000000001</v>
      </c>
      <c r="M128" s="90">
        <f t="shared" si="9"/>
        <v>330897.49</v>
      </c>
      <c r="N128" s="90">
        <f t="shared" si="9"/>
        <v>330897.49</v>
      </c>
      <c r="O128" s="90">
        <f t="shared" si="11"/>
        <v>330897.49</v>
      </c>
      <c r="P128" s="90">
        <f t="shared" si="11"/>
        <v>330897.49</v>
      </c>
      <c r="Q128" s="90">
        <f t="shared" si="11"/>
        <v>330897.49</v>
      </c>
      <c r="R128" s="90">
        <f t="shared" si="11"/>
        <v>330897.49</v>
      </c>
      <c r="S128" s="90">
        <f t="shared" si="11"/>
        <v>330897.49</v>
      </c>
      <c r="T128" s="90">
        <f t="shared" si="11"/>
        <v>330897.49</v>
      </c>
      <c r="U128" s="90">
        <f t="shared" si="11"/>
        <v>339101.56</v>
      </c>
      <c r="V128" s="90">
        <f t="shared" si="11"/>
        <v>339101.56</v>
      </c>
      <c r="W128" s="90">
        <f t="shared" si="11"/>
        <v>339101.56</v>
      </c>
      <c r="X128" s="90">
        <f t="shared" si="11"/>
        <v>388325.98</v>
      </c>
    </row>
    <row r="129" spans="1:24" ht="105" outlineLevel="1">
      <c r="A129" s="85" t="s">
        <v>314</v>
      </c>
      <c r="B129" s="85">
        <v>49</v>
      </c>
      <c r="C129" s="85" t="s">
        <v>87</v>
      </c>
      <c r="D129" s="85" t="s">
        <v>298</v>
      </c>
      <c r="E129" s="85">
        <v>0</v>
      </c>
      <c r="F129" s="85">
        <v>0</v>
      </c>
      <c r="G129" s="85" t="s">
        <v>313</v>
      </c>
      <c r="H129" s="86">
        <v>273469</v>
      </c>
      <c r="I129" s="88">
        <v>0.3</v>
      </c>
      <c r="J129" s="89">
        <f t="shared" si="8"/>
        <v>0.42149999999999999</v>
      </c>
      <c r="K129" s="89">
        <f t="shared" si="8"/>
        <v>0.4355</v>
      </c>
      <c r="L129" s="89">
        <f t="shared" si="8"/>
        <v>0.50700000000000001</v>
      </c>
      <c r="M129" s="90">
        <f t="shared" si="9"/>
        <v>330897.49</v>
      </c>
      <c r="N129" s="90">
        <f t="shared" si="9"/>
        <v>330897.49</v>
      </c>
      <c r="O129" s="90">
        <f t="shared" si="11"/>
        <v>330897.49</v>
      </c>
      <c r="P129" s="90">
        <f t="shared" si="11"/>
        <v>330897.49</v>
      </c>
      <c r="Q129" s="90">
        <f t="shared" si="11"/>
        <v>330897.49</v>
      </c>
      <c r="R129" s="90">
        <f t="shared" si="11"/>
        <v>330897.49</v>
      </c>
      <c r="S129" s="90">
        <f t="shared" si="11"/>
        <v>330897.49</v>
      </c>
      <c r="T129" s="90">
        <f t="shared" si="11"/>
        <v>330897.49</v>
      </c>
      <c r="U129" s="90">
        <f t="shared" si="11"/>
        <v>339101.56</v>
      </c>
      <c r="V129" s="90">
        <f t="shared" si="11"/>
        <v>339101.56</v>
      </c>
      <c r="W129" s="90">
        <f t="shared" si="11"/>
        <v>339101.56</v>
      </c>
      <c r="X129" s="90">
        <f t="shared" si="11"/>
        <v>388325.98</v>
      </c>
    </row>
    <row r="130" spans="1:24">
      <c r="A130" s="71"/>
      <c r="B130" s="71">
        <v>50</v>
      </c>
      <c r="C130" s="78" t="s">
        <v>87</v>
      </c>
      <c r="D130" s="85"/>
      <c r="E130" s="85"/>
      <c r="F130" s="85"/>
      <c r="G130" s="85"/>
      <c r="H130" s="84">
        <v>146739</v>
      </c>
      <c r="I130" s="87">
        <v>0.3</v>
      </c>
      <c r="J130" s="89">
        <f t="shared" si="8"/>
        <v>0.42149999999999999</v>
      </c>
      <c r="K130" s="89">
        <f t="shared" si="8"/>
        <v>0.4355</v>
      </c>
      <c r="L130" s="89">
        <f t="shared" si="8"/>
        <v>0.50700000000000001</v>
      </c>
      <c r="M130" s="90">
        <f t="shared" si="9"/>
        <v>177554.19</v>
      </c>
      <c r="N130" s="90">
        <f t="shared" si="9"/>
        <v>177554.19</v>
      </c>
      <c r="O130" s="90">
        <f t="shared" si="11"/>
        <v>177554.19</v>
      </c>
      <c r="P130" s="90">
        <f t="shared" si="11"/>
        <v>177554.19</v>
      </c>
      <c r="Q130" s="90">
        <f t="shared" si="11"/>
        <v>177554.19</v>
      </c>
      <c r="R130" s="90">
        <f t="shared" si="11"/>
        <v>177554.19</v>
      </c>
      <c r="S130" s="90">
        <f t="shared" si="11"/>
        <v>177554.19</v>
      </c>
      <c r="T130" s="90">
        <f t="shared" si="11"/>
        <v>177554.19</v>
      </c>
      <c r="U130" s="90">
        <f t="shared" si="11"/>
        <v>181956.36</v>
      </c>
      <c r="V130" s="90">
        <f t="shared" si="11"/>
        <v>181956.36</v>
      </c>
      <c r="W130" s="90">
        <f t="shared" si="11"/>
        <v>181956.36</v>
      </c>
      <c r="X130" s="90">
        <f t="shared" si="11"/>
        <v>208369.38</v>
      </c>
    </row>
    <row r="131" spans="1:24" outlineLevel="1">
      <c r="A131" s="85" t="s">
        <v>317</v>
      </c>
      <c r="B131" s="85">
        <v>50</v>
      </c>
      <c r="C131" s="85" t="s">
        <v>87</v>
      </c>
      <c r="D131" s="85" t="s">
        <v>315</v>
      </c>
      <c r="E131" s="85">
        <v>0</v>
      </c>
      <c r="F131" s="85">
        <v>0</v>
      </c>
      <c r="G131" s="85" t="s">
        <v>316</v>
      </c>
      <c r="H131" s="86">
        <v>146739</v>
      </c>
      <c r="I131" s="88">
        <v>0.3</v>
      </c>
      <c r="J131" s="89">
        <f t="shared" si="8"/>
        <v>0.42149999999999999</v>
      </c>
      <c r="K131" s="89">
        <f t="shared" si="8"/>
        <v>0.4355</v>
      </c>
      <c r="L131" s="89">
        <f t="shared" si="8"/>
        <v>0.50700000000000001</v>
      </c>
      <c r="M131" s="90">
        <f t="shared" si="9"/>
        <v>177554.19</v>
      </c>
      <c r="N131" s="90">
        <f t="shared" si="9"/>
        <v>177554.19</v>
      </c>
      <c r="O131" s="90">
        <f t="shared" si="11"/>
        <v>177554.19</v>
      </c>
      <c r="P131" s="90">
        <f t="shared" si="11"/>
        <v>177554.19</v>
      </c>
      <c r="Q131" s="90">
        <f t="shared" si="11"/>
        <v>177554.19</v>
      </c>
      <c r="R131" s="90">
        <f t="shared" si="11"/>
        <v>177554.19</v>
      </c>
      <c r="S131" s="90">
        <f t="shared" si="11"/>
        <v>177554.19</v>
      </c>
      <c r="T131" s="90">
        <f t="shared" si="11"/>
        <v>177554.19</v>
      </c>
      <c r="U131" s="90">
        <f t="shared" si="11"/>
        <v>181956.36</v>
      </c>
      <c r="V131" s="90">
        <f t="shared" si="11"/>
        <v>181956.36</v>
      </c>
      <c r="W131" s="90">
        <f t="shared" si="11"/>
        <v>181956.36</v>
      </c>
      <c r="X131" s="90">
        <f t="shared" si="11"/>
        <v>208369.38</v>
      </c>
    </row>
    <row r="132" spans="1:24">
      <c r="A132" s="71"/>
      <c r="B132" s="71">
        <v>51</v>
      </c>
      <c r="C132" s="78" t="s">
        <v>87</v>
      </c>
      <c r="D132" s="85"/>
      <c r="E132" s="85"/>
      <c r="F132" s="85"/>
      <c r="G132" s="85"/>
      <c r="H132" s="84">
        <v>208621</v>
      </c>
      <c r="I132" s="87">
        <v>0.4</v>
      </c>
      <c r="J132" s="89">
        <f t="shared" si="8"/>
        <v>0.53129999999999999</v>
      </c>
      <c r="K132" s="89">
        <f t="shared" si="8"/>
        <v>0.54549999999999998</v>
      </c>
      <c r="L132" s="89">
        <f t="shared" si="8"/>
        <v>0.61539999999999995</v>
      </c>
      <c r="M132" s="90">
        <f t="shared" si="9"/>
        <v>267034.88</v>
      </c>
      <c r="N132" s="90">
        <f t="shared" si="9"/>
        <v>267034.88</v>
      </c>
      <c r="O132" s="90">
        <f t="shared" si="11"/>
        <v>267034.88</v>
      </c>
      <c r="P132" s="90">
        <f t="shared" si="11"/>
        <v>267034.88</v>
      </c>
      <c r="Q132" s="90">
        <f t="shared" si="11"/>
        <v>267034.88</v>
      </c>
      <c r="R132" s="90">
        <f t="shared" si="11"/>
        <v>267034.88</v>
      </c>
      <c r="S132" s="90">
        <f t="shared" si="11"/>
        <v>267034.88</v>
      </c>
      <c r="T132" s="90">
        <f t="shared" si="11"/>
        <v>267034.88</v>
      </c>
      <c r="U132" s="90">
        <f t="shared" si="11"/>
        <v>275379.71999999997</v>
      </c>
      <c r="V132" s="90">
        <f t="shared" si="11"/>
        <v>275379.71999999997</v>
      </c>
      <c r="W132" s="90">
        <f t="shared" si="11"/>
        <v>275379.71999999997</v>
      </c>
      <c r="X132" s="90">
        <f t="shared" si="11"/>
        <v>325448.76</v>
      </c>
    </row>
    <row r="133" spans="1:24" ht="105" outlineLevel="1">
      <c r="A133" s="85" t="s">
        <v>320</v>
      </c>
      <c r="B133" s="85">
        <v>51</v>
      </c>
      <c r="C133" s="85" t="s">
        <v>87</v>
      </c>
      <c r="D133" s="85" t="s">
        <v>318</v>
      </c>
      <c r="E133" s="85">
        <v>0</v>
      </c>
      <c r="F133" s="85">
        <v>0</v>
      </c>
      <c r="G133" s="85" t="s">
        <v>319</v>
      </c>
      <c r="H133" s="86">
        <v>208621</v>
      </c>
      <c r="I133" s="88">
        <v>0.4</v>
      </c>
      <c r="J133" s="89">
        <f t="shared" si="8"/>
        <v>0.53129999999999999</v>
      </c>
      <c r="K133" s="89">
        <f t="shared" si="8"/>
        <v>0.54549999999999998</v>
      </c>
      <c r="L133" s="89">
        <f t="shared" si="8"/>
        <v>0.61539999999999995</v>
      </c>
      <c r="M133" s="90">
        <f t="shared" si="9"/>
        <v>267034.88</v>
      </c>
      <c r="N133" s="90">
        <f t="shared" si="9"/>
        <v>267034.88</v>
      </c>
      <c r="O133" s="90">
        <f t="shared" si="11"/>
        <v>267034.88</v>
      </c>
      <c r="P133" s="90">
        <f t="shared" si="11"/>
        <v>267034.88</v>
      </c>
      <c r="Q133" s="90">
        <f t="shared" si="11"/>
        <v>267034.88</v>
      </c>
      <c r="R133" s="90">
        <f t="shared" si="11"/>
        <v>267034.88</v>
      </c>
      <c r="S133" s="90">
        <f t="shared" si="11"/>
        <v>267034.88</v>
      </c>
      <c r="T133" s="90">
        <f t="shared" si="11"/>
        <v>267034.88</v>
      </c>
      <c r="U133" s="90">
        <f t="shared" si="11"/>
        <v>275379.71999999997</v>
      </c>
      <c r="V133" s="90">
        <f t="shared" si="11"/>
        <v>275379.71999999997</v>
      </c>
      <c r="W133" s="90">
        <f t="shared" si="11"/>
        <v>275379.71999999997</v>
      </c>
      <c r="X133" s="90">
        <f t="shared" si="11"/>
        <v>325448.76</v>
      </c>
    </row>
    <row r="134" spans="1:24">
      <c r="A134" s="71"/>
      <c r="B134" s="71">
        <v>52</v>
      </c>
      <c r="C134" s="78" t="s">
        <v>87</v>
      </c>
      <c r="D134" s="85"/>
      <c r="E134" s="85"/>
      <c r="F134" s="85"/>
      <c r="G134" s="85"/>
      <c r="H134" s="84">
        <v>346353</v>
      </c>
      <c r="I134" s="87">
        <v>0.15</v>
      </c>
      <c r="J134" s="89">
        <f t="shared" si="8"/>
        <v>0.23080000000000001</v>
      </c>
      <c r="K134" s="89">
        <f t="shared" si="8"/>
        <v>0.24110000000000001</v>
      </c>
      <c r="L134" s="89">
        <f t="shared" si="8"/>
        <v>0.29749999999999999</v>
      </c>
      <c r="M134" s="90">
        <f t="shared" si="9"/>
        <v>382720.07</v>
      </c>
      <c r="N134" s="90">
        <f t="shared" si="9"/>
        <v>382720.07</v>
      </c>
      <c r="O134" s="90">
        <f t="shared" si="11"/>
        <v>382720.07</v>
      </c>
      <c r="P134" s="90">
        <f t="shared" si="11"/>
        <v>382720.07</v>
      </c>
      <c r="Q134" s="90">
        <f t="shared" si="11"/>
        <v>382720.07</v>
      </c>
      <c r="R134" s="90">
        <f t="shared" si="11"/>
        <v>382720.07</v>
      </c>
      <c r="S134" s="90">
        <f t="shared" si="11"/>
        <v>382720.07</v>
      </c>
      <c r="T134" s="90">
        <f t="shared" si="11"/>
        <v>382720.07</v>
      </c>
      <c r="U134" s="90">
        <f t="shared" si="11"/>
        <v>387915.36</v>
      </c>
      <c r="V134" s="90">
        <f t="shared" si="11"/>
        <v>387915.36</v>
      </c>
      <c r="W134" s="90">
        <f t="shared" si="11"/>
        <v>387915.36</v>
      </c>
      <c r="X134" s="90">
        <f t="shared" si="11"/>
        <v>419087.13</v>
      </c>
    </row>
    <row r="135" spans="1:24" ht="90" outlineLevel="1">
      <c r="A135" s="85" t="s">
        <v>323</v>
      </c>
      <c r="B135" s="85">
        <v>52</v>
      </c>
      <c r="C135" s="85" t="s">
        <v>87</v>
      </c>
      <c r="D135" s="85" t="s">
        <v>321</v>
      </c>
      <c r="E135" s="85">
        <v>0</v>
      </c>
      <c r="F135" s="85">
        <v>0</v>
      </c>
      <c r="G135" s="85" t="s">
        <v>322</v>
      </c>
      <c r="H135" s="86">
        <v>346353</v>
      </c>
      <c r="I135" s="88">
        <v>0.15</v>
      </c>
      <c r="J135" s="89">
        <f t="shared" ref="J135:L149" si="12">ROUND($I135*J$5/(1-$I135+$I135*J$5),4)</f>
        <v>0.23080000000000001</v>
      </c>
      <c r="K135" s="89">
        <f t="shared" si="12"/>
        <v>0.24110000000000001</v>
      </c>
      <c r="L135" s="89">
        <f t="shared" si="12"/>
        <v>0.29749999999999999</v>
      </c>
      <c r="M135" s="90">
        <f t="shared" si="9"/>
        <v>382720.07</v>
      </c>
      <c r="N135" s="90">
        <f t="shared" si="9"/>
        <v>382720.07</v>
      </c>
      <c r="O135" s="90">
        <f t="shared" si="11"/>
        <v>382720.07</v>
      </c>
      <c r="P135" s="90">
        <f t="shared" si="11"/>
        <v>382720.07</v>
      </c>
      <c r="Q135" s="90">
        <f t="shared" si="11"/>
        <v>382720.07</v>
      </c>
      <c r="R135" s="90">
        <f t="shared" si="11"/>
        <v>382720.07</v>
      </c>
      <c r="S135" s="90">
        <f t="shared" si="11"/>
        <v>382720.07</v>
      </c>
      <c r="T135" s="90">
        <f t="shared" si="11"/>
        <v>382720.07</v>
      </c>
      <c r="U135" s="90">
        <f t="shared" si="11"/>
        <v>387915.36</v>
      </c>
      <c r="V135" s="90">
        <f t="shared" si="11"/>
        <v>387915.36</v>
      </c>
      <c r="W135" s="90">
        <f t="shared" si="11"/>
        <v>387915.36</v>
      </c>
      <c r="X135" s="90">
        <f t="shared" si="11"/>
        <v>419087.13</v>
      </c>
    </row>
    <row r="136" spans="1:24">
      <c r="A136" s="71"/>
      <c r="B136" s="71">
        <v>53</v>
      </c>
      <c r="C136" s="78" t="s">
        <v>88</v>
      </c>
      <c r="D136" s="85"/>
      <c r="E136" s="85"/>
      <c r="F136" s="85"/>
      <c r="G136" s="85"/>
      <c r="H136" s="84">
        <v>95036</v>
      </c>
      <c r="I136" s="87">
        <v>0.3</v>
      </c>
      <c r="J136" s="89">
        <f t="shared" si="12"/>
        <v>0.42149999999999999</v>
      </c>
      <c r="K136" s="89">
        <f t="shared" si="12"/>
        <v>0.4355</v>
      </c>
      <c r="L136" s="89">
        <f t="shared" si="12"/>
        <v>0.50700000000000001</v>
      </c>
      <c r="M136" s="90">
        <f t="shared" si="9"/>
        <v>114993.56</v>
      </c>
      <c r="N136" s="90">
        <f t="shared" si="9"/>
        <v>114993.56</v>
      </c>
      <c r="O136" s="90">
        <f t="shared" si="11"/>
        <v>114993.56</v>
      </c>
      <c r="P136" s="90">
        <f t="shared" si="11"/>
        <v>114993.56</v>
      </c>
      <c r="Q136" s="90">
        <f t="shared" si="11"/>
        <v>114993.56</v>
      </c>
      <c r="R136" s="90">
        <f t="shared" si="11"/>
        <v>114993.56</v>
      </c>
      <c r="S136" s="90">
        <f t="shared" si="11"/>
        <v>114993.56</v>
      </c>
      <c r="T136" s="90">
        <f t="shared" si="11"/>
        <v>114993.56</v>
      </c>
      <c r="U136" s="90">
        <f t="shared" si="11"/>
        <v>117844.64</v>
      </c>
      <c r="V136" s="90">
        <f t="shared" si="11"/>
        <v>117844.64</v>
      </c>
      <c r="W136" s="90">
        <f t="shared" si="11"/>
        <v>117844.64</v>
      </c>
      <c r="X136" s="90">
        <f t="shared" si="11"/>
        <v>134951.12</v>
      </c>
    </row>
    <row r="137" spans="1:24" ht="90" outlineLevel="1">
      <c r="A137" s="85" t="s">
        <v>326</v>
      </c>
      <c r="B137" s="85">
        <v>53</v>
      </c>
      <c r="C137" s="85" t="s">
        <v>88</v>
      </c>
      <c r="D137" s="85" t="s">
        <v>324</v>
      </c>
      <c r="E137" s="85">
        <v>0</v>
      </c>
      <c r="F137" s="85">
        <v>0</v>
      </c>
      <c r="G137" s="85" t="s">
        <v>325</v>
      </c>
      <c r="H137" s="86">
        <v>95036</v>
      </c>
      <c r="I137" s="88">
        <v>0.3</v>
      </c>
      <c r="J137" s="89">
        <f t="shared" si="12"/>
        <v>0.42149999999999999</v>
      </c>
      <c r="K137" s="89">
        <f t="shared" si="12"/>
        <v>0.4355</v>
      </c>
      <c r="L137" s="89">
        <f t="shared" si="12"/>
        <v>0.50700000000000001</v>
      </c>
      <c r="M137" s="90">
        <f t="shared" si="9"/>
        <v>114993.56</v>
      </c>
      <c r="N137" s="90">
        <f t="shared" si="9"/>
        <v>114993.56</v>
      </c>
      <c r="O137" s="90">
        <f t="shared" si="11"/>
        <v>114993.56</v>
      </c>
      <c r="P137" s="90">
        <f t="shared" si="11"/>
        <v>114993.56</v>
      </c>
      <c r="Q137" s="90">
        <f t="shared" si="11"/>
        <v>114993.56</v>
      </c>
      <c r="R137" s="90">
        <f t="shared" si="11"/>
        <v>114993.56</v>
      </c>
      <c r="S137" s="90">
        <f t="shared" si="11"/>
        <v>114993.56</v>
      </c>
      <c r="T137" s="90">
        <f t="shared" si="11"/>
        <v>114993.56</v>
      </c>
      <c r="U137" s="90">
        <f t="shared" si="11"/>
        <v>117844.64</v>
      </c>
      <c r="V137" s="90">
        <f t="shared" si="11"/>
        <v>117844.64</v>
      </c>
      <c r="W137" s="90">
        <f t="shared" si="11"/>
        <v>117844.64</v>
      </c>
      <c r="X137" s="90">
        <f t="shared" si="11"/>
        <v>134951.12</v>
      </c>
    </row>
    <row r="138" spans="1:24" ht="45" outlineLevel="1">
      <c r="A138" s="85" t="s">
        <v>329</v>
      </c>
      <c r="B138" s="85">
        <v>53</v>
      </c>
      <c r="C138" s="85" t="s">
        <v>88</v>
      </c>
      <c r="D138" s="85" t="s">
        <v>327</v>
      </c>
      <c r="E138" s="85">
        <v>0</v>
      </c>
      <c r="F138" s="85">
        <v>0</v>
      </c>
      <c r="G138" s="85" t="s">
        <v>328</v>
      </c>
      <c r="H138" s="86">
        <v>95036</v>
      </c>
      <c r="I138" s="88">
        <v>0.3</v>
      </c>
      <c r="J138" s="89">
        <f t="shared" si="12"/>
        <v>0.42149999999999999</v>
      </c>
      <c r="K138" s="89">
        <f t="shared" si="12"/>
        <v>0.4355</v>
      </c>
      <c r="L138" s="89">
        <f t="shared" si="12"/>
        <v>0.50700000000000001</v>
      </c>
      <c r="M138" s="90">
        <f t="shared" si="9"/>
        <v>114993.56</v>
      </c>
      <c r="N138" s="90">
        <f t="shared" si="9"/>
        <v>114993.56</v>
      </c>
      <c r="O138" s="90">
        <f t="shared" si="11"/>
        <v>114993.56</v>
      </c>
      <c r="P138" s="90">
        <f t="shared" si="11"/>
        <v>114993.56</v>
      </c>
      <c r="Q138" s="90">
        <f t="shared" si="11"/>
        <v>114993.56</v>
      </c>
      <c r="R138" s="90">
        <f t="shared" si="11"/>
        <v>114993.56</v>
      </c>
      <c r="S138" s="90">
        <f t="shared" si="11"/>
        <v>114993.56</v>
      </c>
      <c r="T138" s="90">
        <f t="shared" si="11"/>
        <v>114993.56</v>
      </c>
      <c r="U138" s="90">
        <f t="shared" si="11"/>
        <v>117844.64</v>
      </c>
      <c r="V138" s="90">
        <f t="shared" si="11"/>
        <v>117844.64</v>
      </c>
      <c r="W138" s="90">
        <f t="shared" si="11"/>
        <v>117844.64</v>
      </c>
      <c r="X138" s="90">
        <f t="shared" si="11"/>
        <v>134951.12</v>
      </c>
    </row>
    <row r="139" spans="1:24" ht="30" outlineLevel="1">
      <c r="A139" s="85" t="s">
        <v>332</v>
      </c>
      <c r="B139" s="85">
        <v>53</v>
      </c>
      <c r="C139" s="85" t="s">
        <v>88</v>
      </c>
      <c r="D139" s="85" t="s">
        <v>330</v>
      </c>
      <c r="E139" s="85">
        <v>0</v>
      </c>
      <c r="F139" s="85">
        <v>0</v>
      </c>
      <c r="G139" s="85" t="s">
        <v>331</v>
      </c>
      <c r="H139" s="86">
        <v>95036</v>
      </c>
      <c r="I139" s="88">
        <v>0.3</v>
      </c>
      <c r="J139" s="89">
        <f t="shared" si="12"/>
        <v>0.42149999999999999</v>
      </c>
      <c r="K139" s="89">
        <f t="shared" si="12"/>
        <v>0.4355</v>
      </c>
      <c r="L139" s="89">
        <f t="shared" si="12"/>
        <v>0.50700000000000001</v>
      </c>
      <c r="M139" s="90">
        <f t="shared" si="9"/>
        <v>114993.56</v>
      </c>
      <c r="N139" s="90">
        <f t="shared" si="9"/>
        <v>114993.56</v>
      </c>
      <c r="O139" s="90">
        <f t="shared" si="11"/>
        <v>114993.56</v>
      </c>
      <c r="P139" s="90">
        <f t="shared" si="11"/>
        <v>114993.56</v>
      </c>
      <c r="Q139" s="90">
        <f t="shared" si="11"/>
        <v>114993.56</v>
      </c>
      <c r="R139" s="90">
        <f t="shared" si="11"/>
        <v>114993.56</v>
      </c>
      <c r="S139" s="90">
        <f t="shared" si="11"/>
        <v>114993.56</v>
      </c>
      <c r="T139" s="90">
        <f t="shared" si="11"/>
        <v>114993.56</v>
      </c>
      <c r="U139" s="90">
        <f t="shared" si="11"/>
        <v>117844.64</v>
      </c>
      <c r="V139" s="90">
        <f t="shared" si="11"/>
        <v>117844.64</v>
      </c>
      <c r="W139" s="90">
        <f t="shared" si="11"/>
        <v>117844.64</v>
      </c>
      <c r="X139" s="90">
        <f t="shared" si="11"/>
        <v>134951.12</v>
      </c>
    </row>
    <row r="140" spans="1:24">
      <c r="A140" s="71"/>
      <c r="B140" s="71">
        <v>54</v>
      </c>
      <c r="C140" s="78" t="s">
        <v>88</v>
      </c>
      <c r="D140" s="85"/>
      <c r="E140" s="85"/>
      <c r="F140" s="85"/>
      <c r="G140" s="85"/>
      <c r="H140" s="84">
        <v>139637</v>
      </c>
      <c r="I140" s="87">
        <v>0.3</v>
      </c>
      <c r="J140" s="89">
        <f t="shared" si="12"/>
        <v>0.42149999999999999</v>
      </c>
      <c r="K140" s="89">
        <f t="shared" si="12"/>
        <v>0.4355</v>
      </c>
      <c r="L140" s="89">
        <f t="shared" si="12"/>
        <v>0.50700000000000001</v>
      </c>
      <c r="M140" s="90">
        <f t="shared" si="9"/>
        <v>168960.77</v>
      </c>
      <c r="N140" s="90">
        <f t="shared" si="9"/>
        <v>168960.77</v>
      </c>
      <c r="O140" s="90">
        <f t="shared" si="11"/>
        <v>168960.77</v>
      </c>
      <c r="P140" s="90">
        <f t="shared" si="11"/>
        <v>168960.77</v>
      </c>
      <c r="Q140" s="90">
        <f t="shared" si="11"/>
        <v>168960.77</v>
      </c>
      <c r="R140" s="90">
        <f t="shared" si="11"/>
        <v>168960.77</v>
      </c>
      <c r="S140" s="90">
        <f t="shared" si="11"/>
        <v>168960.77</v>
      </c>
      <c r="T140" s="90">
        <f t="shared" si="11"/>
        <v>168960.77</v>
      </c>
      <c r="U140" s="90">
        <f t="shared" si="11"/>
        <v>173149.88</v>
      </c>
      <c r="V140" s="90">
        <f t="shared" si="11"/>
        <v>173149.88</v>
      </c>
      <c r="W140" s="90">
        <f t="shared" si="11"/>
        <v>173149.88</v>
      </c>
      <c r="X140" s="90">
        <f t="shared" si="11"/>
        <v>198284.54</v>
      </c>
    </row>
    <row r="141" spans="1:24" ht="45" outlineLevel="1">
      <c r="A141" s="85" t="s">
        <v>335</v>
      </c>
      <c r="B141" s="85">
        <v>54</v>
      </c>
      <c r="C141" s="85" t="s">
        <v>88</v>
      </c>
      <c r="D141" s="85" t="s">
        <v>333</v>
      </c>
      <c r="E141" s="85">
        <v>0</v>
      </c>
      <c r="F141" s="85">
        <v>0</v>
      </c>
      <c r="G141" s="85" t="s">
        <v>334</v>
      </c>
      <c r="H141" s="86">
        <v>139637</v>
      </c>
      <c r="I141" s="88">
        <v>0.3</v>
      </c>
      <c r="J141" s="89">
        <f t="shared" si="12"/>
        <v>0.42149999999999999</v>
      </c>
      <c r="K141" s="89">
        <f t="shared" si="12"/>
        <v>0.4355</v>
      </c>
      <c r="L141" s="89">
        <f t="shared" si="12"/>
        <v>0.50700000000000001</v>
      </c>
      <c r="M141" s="90">
        <f t="shared" si="9"/>
        <v>168960.77</v>
      </c>
      <c r="N141" s="90">
        <f t="shared" si="9"/>
        <v>168960.77</v>
      </c>
      <c r="O141" s="90">
        <f t="shared" si="11"/>
        <v>168960.77</v>
      </c>
      <c r="P141" s="90">
        <f t="shared" si="11"/>
        <v>168960.77</v>
      </c>
      <c r="Q141" s="90">
        <f t="shared" si="11"/>
        <v>168960.77</v>
      </c>
      <c r="R141" s="90">
        <f t="shared" si="11"/>
        <v>168960.77</v>
      </c>
      <c r="S141" s="90">
        <f t="shared" si="11"/>
        <v>168960.77</v>
      </c>
      <c r="T141" s="90">
        <f t="shared" si="11"/>
        <v>168960.77</v>
      </c>
      <c r="U141" s="90">
        <f t="shared" si="11"/>
        <v>173149.88</v>
      </c>
      <c r="V141" s="90">
        <f t="shared" si="11"/>
        <v>173149.88</v>
      </c>
      <c r="W141" s="90">
        <f t="shared" si="11"/>
        <v>173149.88</v>
      </c>
      <c r="X141" s="90">
        <f t="shared" si="11"/>
        <v>198284.54</v>
      </c>
    </row>
    <row r="142" spans="1:24">
      <c r="A142" s="71"/>
      <c r="B142" s="71">
        <v>55</v>
      </c>
      <c r="C142" s="78" t="s">
        <v>89</v>
      </c>
      <c r="D142" s="85"/>
      <c r="E142" s="85"/>
      <c r="F142" s="85"/>
      <c r="G142" s="85"/>
      <c r="H142" s="84">
        <v>123594</v>
      </c>
      <c r="I142" s="87">
        <v>0.3</v>
      </c>
      <c r="J142" s="89">
        <f t="shared" si="12"/>
        <v>0.42149999999999999</v>
      </c>
      <c r="K142" s="89">
        <f t="shared" si="12"/>
        <v>0.4355</v>
      </c>
      <c r="L142" s="89">
        <f t="shared" si="12"/>
        <v>0.50700000000000001</v>
      </c>
      <c r="M142" s="90">
        <f t="shared" si="9"/>
        <v>149548.74</v>
      </c>
      <c r="N142" s="90">
        <f t="shared" si="9"/>
        <v>149548.74</v>
      </c>
      <c r="O142" s="90">
        <f t="shared" si="11"/>
        <v>149548.74</v>
      </c>
      <c r="P142" s="90">
        <f t="shared" si="11"/>
        <v>149548.74</v>
      </c>
      <c r="Q142" s="90">
        <f t="shared" si="11"/>
        <v>149548.74</v>
      </c>
      <c r="R142" s="90">
        <f t="shared" ref="O142:X149" si="13">ROUND($H142*(R$5*$I142+(1-$I142)),2)</f>
        <v>149548.74</v>
      </c>
      <c r="S142" s="90">
        <f t="shared" si="13"/>
        <v>149548.74</v>
      </c>
      <c r="T142" s="90">
        <f t="shared" si="13"/>
        <v>149548.74</v>
      </c>
      <c r="U142" s="90">
        <f t="shared" si="13"/>
        <v>153256.56</v>
      </c>
      <c r="V142" s="90">
        <f t="shared" si="13"/>
        <v>153256.56</v>
      </c>
      <c r="W142" s="90">
        <f t="shared" si="13"/>
        <v>153256.56</v>
      </c>
      <c r="X142" s="90">
        <f t="shared" si="13"/>
        <v>175503.48</v>
      </c>
    </row>
    <row r="143" spans="1:24" ht="45" outlineLevel="1">
      <c r="A143" s="85" t="s">
        <v>338</v>
      </c>
      <c r="B143" s="85">
        <v>55</v>
      </c>
      <c r="C143" s="85" t="s">
        <v>89</v>
      </c>
      <c r="D143" s="85" t="s">
        <v>336</v>
      </c>
      <c r="E143" s="85">
        <v>0</v>
      </c>
      <c r="F143" s="85">
        <v>0</v>
      </c>
      <c r="G143" s="85" t="s">
        <v>337</v>
      </c>
      <c r="H143" s="86">
        <v>123594</v>
      </c>
      <c r="I143" s="88">
        <v>0.3</v>
      </c>
      <c r="J143" s="89">
        <f t="shared" si="12"/>
        <v>0.42149999999999999</v>
      </c>
      <c r="K143" s="89">
        <f t="shared" si="12"/>
        <v>0.4355</v>
      </c>
      <c r="L143" s="89">
        <f t="shared" si="12"/>
        <v>0.50700000000000001</v>
      </c>
      <c r="M143" s="90">
        <f t="shared" si="9"/>
        <v>149548.74</v>
      </c>
      <c r="N143" s="90">
        <f t="shared" si="9"/>
        <v>149548.74</v>
      </c>
      <c r="O143" s="90">
        <f t="shared" si="13"/>
        <v>149548.74</v>
      </c>
      <c r="P143" s="90">
        <f t="shared" si="13"/>
        <v>149548.74</v>
      </c>
      <c r="Q143" s="90">
        <f t="shared" si="13"/>
        <v>149548.74</v>
      </c>
      <c r="R143" s="90">
        <f t="shared" si="13"/>
        <v>149548.74</v>
      </c>
      <c r="S143" s="90">
        <f t="shared" si="13"/>
        <v>149548.74</v>
      </c>
      <c r="T143" s="90">
        <f t="shared" si="13"/>
        <v>149548.74</v>
      </c>
      <c r="U143" s="90">
        <f t="shared" si="13"/>
        <v>153256.56</v>
      </c>
      <c r="V143" s="90">
        <f t="shared" si="13"/>
        <v>153256.56</v>
      </c>
      <c r="W143" s="90">
        <f t="shared" si="13"/>
        <v>153256.56</v>
      </c>
      <c r="X143" s="90">
        <f t="shared" si="13"/>
        <v>175503.48</v>
      </c>
    </row>
    <row r="144" spans="1:24" ht="60" outlineLevel="1">
      <c r="A144" s="85" t="s">
        <v>341</v>
      </c>
      <c r="B144" s="85">
        <v>55</v>
      </c>
      <c r="C144" s="85" t="s">
        <v>89</v>
      </c>
      <c r="D144" s="85" t="s">
        <v>339</v>
      </c>
      <c r="E144" s="85">
        <v>0</v>
      </c>
      <c r="F144" s="85">
        <v>0</v>
      </c>
      <c r="G144" s="85" t="s">
        <v>340</v>
      </c>
      <c r="H144" s="86">
        <v>123594</v>
      </c>
      <c r="I144" s="88">
        <v>0.3</v>
      </c>
      <c r="J144" s="89">
        <f t="shared" si="12"/>
        <v>0.42149999999999999</v>
      </c>
      <c r="K144" s="89">
        <f t="shared" si="12"/>
        <v>0.4355</v>
      </c>
      <c r="L144" s="89">
        <f t="shared" si="12"/>
        <v>0.50700000000000001</v>
      </c>
      <c r="M144" s="90">
        <f t="shared" si="9"/>
        <v>149548.74</v>
      </c>
      <c r="N144" s="90">
        <f t="shared" si="9"/>
        <v>149548.74</v>
      </c>
      <c r="O144" s="90">
        <f t="shared" si="13"/>
        <v>149548.74</v>
      </c>
      <c r="P144" s="90">
        <f t="shared" si="13"/>
        <v>149548.74</v>
      </c>
      <c r="Q144" s="90">
        <f t="shared" si="13"/>
        <v>149548.74</v>
      </c>
      <c r="R144" s="90">
        <f t="shared" si="13"/>
        <v>149548.74</v>
      </c>
      <c r="S144" s="90">
        <f t="shared" si="13"/>
        <v>149548.74</v>
      </c>
      <c r="T144" s="90">
        <f t="shared" si="13"/>
        <v>149548.74</v>
      </c>
      <c r="U144" s="90">
        <f t="shared" si="13"/>
        <v>153256.56</v>
      </c>
      <c r="V144" s="90">
        <f t="shared" si="13"/>
        <v>153256.56</v>
      </c>
      <c r="W144" s="90">
        <f t="shared" si="13"/>
        <v>153256.56</v>
      </c>
      <c r="X144" s="90">
        <f t="shared" si="13"/>
        <v>175503.48</v>
      </c>
    </row>
    <row r="145" spans="1:24" ht="255" outlineLevel="1">
      <c r="A145" s="85" t="s">
        <v>346</v>
      </c>
      <c r="B145" s="85">
        <v>55</v>
      </c>
      <c r="C145" s="85" t="s">
        <v>89</v>
      </c>
      <c r="D145" s="85" t="s">
        <v>342</v>
      </c>
      <c r="E145" s="85" t="s">
        <v>343</v>
      </c>
      <c r="F145" s="85" t="s">
        <v>344</v>
      </c>
      <c r="G145" s="85" t="s">
        <v>345</v>
      </c>
      <c r="H145" s="86">
        <v>123594</v>
      </c>
      <c r="I145" s="88">
        <v>0.3</v>
      </c>
      <c r="J145" s="89">
        <f t="shared" si="12"/>
        <v>0.42149999999999999</v>
      </c>
      <c r="K145" s="89">
        <f t="shared" si="12"/>
        <v>0.4355</v>
      </c>
      <c r="L145" s="89">
        <f t="shared" si="12"/>
        <v>0.50700000000000001</v>
      </c>
      <c r="M145" s="90">
        <f t="shared" si="9"/>
        <v>149548.74</v>
      </c>
      <c r="N145" s="90">
        <f t="shared" si="9"/>
        <v>149548.74</v>
      </c>
      <c r="O145" s="90">
        <f t="shared" si="13"/>
        <v>149548.74</v>
      </c>
      <c r="P145" s="90">
        <f t="shared" si="13"/>
        <v>149548.74</v>
      </c>
      <c r="Q145" s="90">
        <f t="shared" si="13"/>
        <v>149548.74</v>
      </c>
      <c r="R145" s="90">
        <f t="shared" si="13"/>
        <v>149548.74</v>
      </c>
      <c r="S145" s="90">
        <f t="shared" si="13"/>
        <v>149548.74</v>
      </c>
      <c r="T145" s="90">
        <f t="shared" si="13"/>
        <v>149548.74</v>
      </c>
      <c r="U145" s="90">
        <f t="shared" si="13"/>
        <v>153256.56</v>
      </c>
      <c r="V145" s="90">
        <f t="shared" si="13"/>
        <v>153256.56</v>
      </c>
      <c r="W145" s="90">
        <f t="shared" si="13"/>
        <v>153256.56</v>
      </c>
      <c r="X145" s="90">
        <f t="shared" si="13"/>
        <v>175503.48</v>
      </c>
    </row>
    <row r="146" spans="1:24">
      <c r="A146" s="71"/>
      <c r="B146" s="71">
        <v>56</v>
      </c>
      <c r="C146" s="78" t="s">
        <v>94</v>
      </c>
      <c r="D146" s="85"/>
      <c r="E146" s="85"/>
      <c r="F146" s="85"/>
      <c r="G146" s="85"/>
      <c r="H146" s="84">
        <v>188241</v>
      </c>
      <c r="I146" s="87">
        <v>0.15</v>
      </c>
      <c r="J146" s="89">
        <f t="shared" si="12"/>
        <v>0.23080000000000001</v>
      </c>
      <c r="K146" s="89">
        <f t="shared" si="12"/>
        <v>0.24110000000000001</v>
      </c>
      <c r="L146" s="89">
        <f t="shared" si="12"/>
        <v>0.29749999999999999</v>
      </c>
      <c r="M146" s="90">
        <f t="shared" si="9"/>
        <v>208006.31</v>
      </c>
      <c r="N146" s="90">
        <f t="shared" si="9"/>
        <v>208006.31</v>
      </c>
      <c r="O146" s="90">
        <f t="shared" si="13"/>
        <v>208006.31</v>
      </c>
      <c r="P146" s="90">
        <f t="shared" si="13"/>
        <v>208006.31</v>
      </c>
      <c r="Q146" s="90">
        <f t="shared" si="13"/>
        <v>208006.31</v>
      </c>
      <c r="R146" s="90">
        <f t="shared" si="13"/>
        <v>208006.31</v>
      </c>
      <c r="S146" s="90">
        <f t="shared" si="13"/>
        <v>208006.31</v>
      </c>
      <c r="T146" s="90">
        <f t="shared" si="13"/>
        <v>208006.31</v>
      </c>
      <c r="U146" s="90">
        <f t="shared" si="13"/>
        <v>210829.92</v>
      </c>
      <c r="V146" s="90">
        <f t="shared" si="13"/>
        <v>210829.92</v>
      </c>
      <c r="W146" s="90">
        <f t="shared" si="13"/>
        <v>210829.92</v>
      </c>
      <c r="X146" s="90">
        <f t="shared" si="13"/>
        <v>227771.61</v>
      </c>
    </row>
    <row r="147" spans="1:24" ht="90" outlineLevel="1">
      <c r="A147" s="85" t="s">
        <v>349</v>
      </c>
      <c r="B147" s="85">
        <v>56</v>
      </c>
      <c r="C147" s="85" t="s">
        <v>94</v>
      </c>
      <c r="D147" s="85" t="s">
        <v>347</v>
      </c>
      <c r="E147" s="85">
        <v>0</v>
      </c>
      <c r="F147" s="85">
        <v>0</v>
      </c>
      <c r="G147" s="85" t="s">
        <v>348</v>
      </c>
      <c r="H147" s="86">
        <v>188241</v>
      </c>
      <c r="I147" s="88">
        <v>0.15</v>
      </c>
      <c r="J147" s="89">
        <f t="shared" si="12"/>
        <v>0.23080000000000001</v>
      </c>
      <c r="K147" s="89">
        <f t="shared" si="12"/>
        <v>0.24110000000000001</v>
      </c>
      <c r="L147" s="89">
        <f t="shared" si="12"/>
        <v>0.29749999999999999</v>
      </c>
      <c r="M147" s="90">
        <f t="shared" si="9"/>
        <v>208006.31</v>
      </c>
      <c r="N147" s="90">
        <f t="shared" si="9"/>
        <v>208006.31</v>
      </c>
      <c r="O147" s="90">
        <f t="shared" si="13"/>
        <v>208006.31</v>
      </c>
      <c r="P147" s="90">
        <f t="shared" si="13"/>
        <v>208006.31</v>
      </c>
      <c r="Q147" s="90">
        <f t="shared" si="13"/>
        <v>208006.31</v>
      </c>
      <c r="R147" s="90">
        <f t="shared" si="13"/>
        <v>208006.31</v>
      </c>
      <c r="S147" s="90">
        <f t="shared" si="13"/>
        <v>208006.31</v>
      </c>
      <c r="T147" s="90">
        <f t="shared" si="13"/>
        <v>208006.31</v>
      </c>
      <c r="U147" s="90">
        <f t="shared" si="13"/>
        <v>210829.92</v>
      </c>
      <c r="V147" s="90">
        <f t="shared" si="13"/>
        <v>210829.92</v>
      </c>
      <c r="W147" s="90">
        <f t="shared" si="13"/>
        <v>210829.92</v>
      </c>
      <c r="X147" s="90">
        <f t="shared" si="13"/>
        <v>227771.61</v>
      </c>
    </row>
    <row r="148" spans="1:24">
      <c r="A148" s="71"/>
      <c r="B148" s="71">
        <v>57</v>
      </c>
      <c r="C148" s="78" t="s">
        <v>94</v>
      </c>
      <c r="D148" s="85"/>
      <c r="E148" s="85"/>
      <c r="F148" s="85"/>
      <c r="G148" s="85"/>
      <c r="H148" s="84">
        <v>102585</v>
      </c>
      <c r="I148" s="87">
        <v>0.3</v>
      </c>
      <c r="J148" s="89">
        <f t="shared" si="12"/>
        <v>0.42149999999999999</v>
      </c>
      <c r="K148" s="89">
        <f t="shared" si="12"/>
        <v>0.4355</v>
      </c>
      <c r="L148" s="89">
        <f t="shared" si="12"/>
        <v>0.50700000000000001</v>
      </c>
      <c r="M148" s="90">
        <f t="shared" si="9"/>
        <v>124127.85</v>
      </c>
      <c r="N148" s="90">
        <f t="shared" si="9"/>
        <v>124127.85</v>
      </c>
      <c r="O148" s="90">
        <f t="shared" si="13"/>
        <v>124127.85</v>
      </c>
      <c r="P148" s="90">
        <f t="shared" si="13"/>
        <v>124127.85</v>
      </c>
      <c r="Q148" s="90">
        <f t="shared" si="13"/>
        <v>124127.85</v>
      </c>
      <c r="R148" s="90">
        <f t="shared" si="13"/>
        <v>124127.85</v>
      </c>
      <c r="S148" s="90">
        <f t="shared" si="13"/>
        <v>124127.85</v>
      </c>
      <c r="T148" s="90">
        <f t="shared" si="13"/>
        <v>124127.85</v>
      </c>
      <c r="U148" s="90">
        <f t="shared" si="13"/>
        <v>127205.4</v>
      </c>
      <c r="V148" s="90">
        <f t="shared" si="13"/>
        <v>127205.4</v>
      </c>
      <c r="W148" s="90">
        <f t="shared" si="13"/>
        <v>127205.4</v>
      </c>
      <c r="X148" s="90">
        <f t="shared" si="13"/>
        <v>145670.70000000001</v>
      </c>
    </row>
    <row r="149" spans="1:24" outlineLevel="1">
      <c r="A149" s="85" t="s">
        <v>352</v>
      </c>
      <c r="B149" s="85">
        <v>57</v>
      </c>
      <c r="C149" s="85" t="s">
        <v>94</v>
      </c>
      <c r="D149" s="85" t="s">
        <v>350</v>
      </c>
      <c r="E149" s="85">
        <v>0</v>
      </c>
      <c r="F149" s="85">
        <v>0</v>
      </c>
      <c r="G149" s="85" t="s">
        <v>351</v>
      </c>
      <c r="H149" s="86">
        <v>102585</v>
      </c>
      <c r="I149" s="88">
        <v>0.3</v>
      </c>
      <c r="J149" s="89">
        <f t="shared" si="12"/>
        <v>0.42149999999999999</v>
      </c>
      <c r="K149" s="89">
        <f t="shared" si="12"/>
        <v>0.4355</v>
      </c>
      <c r="L149" s="89">
        <f t="shared" si="12"/>
        <v>0.50700000000000001</v>
      </c>
      <c r="M149" s="90">
        <f t="shared" si="9"/>
        <v>124127.85</v>
      </c>
      <c r="N149" s="90">
        <f t="shared" si="9"/>
        <v>124127.85</v>
      </c>
      <c r="O149" s="90">
        <f t="shared" si="13"/>
        <v>124127.85</v>
      </c>
      <c r="P149" s="90">
        <f t="shared" si="13"/>
        <v>124127.85</v>
      </c>
      <c r="Q149" s="90">
        <f t="shared" si="13"/>
        <v>124127.85</v>
      </c>
      <c r="R149" s="90">
        <f t="shared" si="13"/>
        <v>124127.85</v>
      </c>
      <c r="S149" s="90">
        <f t="shared" si="13"/>
        <v>124127.85</v>
      </c>
      <c r="T149" s="90">
        <f t="shared" si="13"/>
        <v>124127.85</v>
      </c>
      <c r="U149" s="90">
        <f t="shared" si="13"/>
        <v>127205.4</v>
      </c>
      <c r="V149" s="90">
        <f t="shared" si="13"/>
        <v>127205.4</v>
      </c>
      <c r="W149" s="90">
        <f t="shared" si="13"/>
        <v>127205.4</v>
      </c>
      <c r="X149" s="90">
        <f t="shared" si="13"/>
        <v>145670.70000000001</v>
      </c>
    </row>
    <row r="150" spans="1:24">
      <c r="A150" s="79"/>
      <c r="B150" s="79"/>
      <c r="C150" s="79"/>
      <c r="D150" s="79"/>
      <c r="E150" s="79"/>
      <c r="F150" s="79"/>
      <c r="G150" s="79"/>
      <c r="H150" s="79"/>
      <c r="I150" s="79"/>
    </row>
  </sheetData>
  <mergeCells count="4">
    <mergeCell ref="J2:L3"/>
    <mergeCell ref="J4:L4"/>
    <mergeCell ref="A1:X1"/>
    <mergeCell ref="M2:X2"/>
  </mergeCells>
  <pageMargins left="0.7" right="0.7" top="0.75" bottom="0.75" header="0.3" footer="0.3"/>
  <pageSetup paperSize="9" scale="1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X49"/>
  <sheetViews>
    <sheetView topLeftCell="C1" zoomScale="70" zoomScaleNormal="70" workbookViewId="0">
      <pane xSplit="1" ySplit="8" topLeftCell="D9" activePane="bottomRight" state="frozen"/>
      <selection activeCell="D20" sqref="D20"/>
      <selection pane="topRight" activeCell="D20" sqref="D20"/>
      <selection pane="bottomLeft" activeCell="D20" sqref="D20"/>
      <selection pane="bottomRight" activeCell="G31" sqref="G31"/>
    </sheetView>
  </sheetViews>
  <sheetFormatPr defaultRowHeight="15.75"/>
  <cols>
    <col min="1" max="1" width="9.140625" style="6"/>
    <col min="2" max="2" width="11.7109375" style="7" customWidth="1"/>
    <col min="3" max="3" width="63.85546875" style="6" customWidth="1"/>
    <col min="4" max="9" width="15.42578125" style="6" customWidth="1"/>
    <col min="10" max="10" width="19.28515625" style="6" customWidth="1"/>
    <col min="11" max="11" width="19" style="6" customWidth="1"/>
    <col min="12" max="12" width="19.85546875" style="6" customWidth="1"/>
    <col min="13" max="18" width="15.42578125" style="6" customWidth="1"/>
    <col min="19" max="19" width="19.7109375" style="6" customWidth="1"/>
    <col min="20" max="20" width="20.140625" style="6" customWidth="1"/>
    <col min="21" max="21" width="19.7109375" style="6" customWidth="1"/>
    <col min="22" max="22" width="9.140625" style="6"/>
    <col min="23" max="23" width="15.7109375" style="6" customWidth="1"/>
    <col min="24" max="24" width="16.85546875" style="6" customWidth="1"/>
    <col min="25" max="16384" width="9.140625" style="6"/>
  </cols>
  <sheetData>
    <row r="1" spans="1:24" s="1" customFormat="1" ht="45.75" customHeight="1">
      <c r="B1" s="2"/>
      <c r="C1" s="55" t="s">
        <v>62</v>
      </c>
      <c r="D1" s="3"/>
      <c r="E1" s="3"/>
      <c r="K1" s="4"/>
      <c r="M1" s="3"/>
      <c r="N1" s="3"/>
      <c r="S1" s="3"/>
      <c r="T1" s="101" t="s">
        <v>53</v>
      </c>
      <c r="U1" s="101"/>
    </row>
    <row r="2" spans="1:24" s="1" customFormat="1">
      <c r="B2" s="2"/>
      <c r="D2" s="3"/>
      <c r="E2" s="3"/>
      <c r="M2" s="3"/>
      <c r="N2" s="3"/>
    </row>
    <row r="3" spans="1:24" s="5" customFormat="1" ht="39.75" customHeight="1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4" ht="6.75" customHeight="1" thickBot="1"/>
    <row r="5" spans="1:24" s="8" customFormat="1" ht="42" customHeight="1">
      <c r="A5" s="104" t="s">
        <v>47</v>
      </c>
      <c r="B5" s="107" t="s">
        <v>55</v>
      </c>
      <c r="C5" s="110" t="s">
        <v>30</v>
      </c>
      <c r="D5" s="113" t="s">
        <v>56</v>
      </c>
      <c r="E5" s="114"/>
      <c r="F5" s="114"/>
      <c r="G5" s="114"/>
      <c r="H5" s="114"/>
      <c r="I5" s="115"/>
      <c r="J5" s="116" t="s">
        <v>57</v>
      </c>
      <c r="K5" s="117"/>
      <c r="L5" s="118"/>
      <c r="M5" s="113" t="s">
        <v>58</v>
      </c>
      <c r="N5" s="114"/>
      <c r="O5" s="114"/>
      <c r="P5" s="114"/>
      <c r="Q5" s="114"/>
      <c r="R5" s="115"/>
      <c r="S5" s="116" t="s">
        <v>59</v>
      </c>
      <c r="T5" s="117"/>
      <c r="U5" s="118"/>
    </row>
    <row r="6" spans="1:24" s="8" customFormat="1" ht="50.25" customHeight="1">
      <c r="A6" s="105"/>
      <c r="B6" s="108"/>
      <c r="C6" s="111"/>
      <c r="D6" s="99" t="s">
        <v>48</v>
      </c>
      <c r="E6" s="100"/>
      <c r="F6" s="100" t="s">
        <v>43</v>
      </c>
      <c r="G6" s="100"/>
      <c r="H6" s="100" t="s">
        <v>45</v>
      </c>
      <c r="I6" s="119"/>
      <c r="J6" s="99" t="s">
        <v>48</v>
      </c>
      <c r="K6" s="100" t="s">
        <v>43</v>
      </c>
      <c r="L6" s="119" t="s">
        <v>45</v>
      </c>
      <c r="M6" s="99" t="s">
        <v>48</v>
      </c>
      <c r="N6" s="100"/>
      <c r="O6" s="100" t="s">
        <v>43</v>
      </c>
      <c r="P6" s="100"/>
      <c r="Q6" s="100" t="s">
        <v>45</v>
      </c>
      <c r="R6" s="119"/>
      <c r="S6" s="99" t="s">
        <v>48</v>
      </c>
      <c r="T6" s="100" t="s">
        <v>43</v>
      </c>
      <c r="U6" s="119" t="s">
        <v>45</v>
      </c>
    </row>
    <row r="7" spans="1:24" s="12" customFormat="1" ht="65.25" customHeight="1" thickBot="1">
      <c r="A7" s="106"/>
      <c r="B7" s="109"/>
      <c r="C7" s="112"/>
      <c r="D7" s="9" t="s">
        <v>60</v>
      </c>
      <c r="E7" s="10" t="s">
        <v>61</v>
      </c>
      <c r="F7" s="10" t="s">
        <v>60</v>
      </c>
      <c r="G7" s="10" t="s">
        <v>61</v>
      </c>
      <c r="H7" s="10" t="s">
        <v>60</v>
      </c>
      <c r="I7" s="11" t="s">
        <v>61</v>
      </c>
      <c r="J7" s="120"/>
      <c r="K7" s="121"/>
      <c r="L7" s="122"/>
      <c r="M7" s="9" t="s">
        <v>60</v>
      </c>
      <c r="N7" s="10" t="s">
        <v>61</v>
      </c>
      <c r="O7" s="10" t="s">
        <v>60</v>
      </c>
      <c r="P7" s="10" t="s">
        <v>61</v>
      </c>
      <c r="Q7" s="10" t="s">
        <v>60</v>
      </c>
      <c r="R7" s="11" t="s">
        <v>61</v>
      </c>
      <c r="S7" s="120"/>
      <c r="T7" s="121"/>
      <c r="U7" s="122"/>
    </row>
    <row r="8" spans="1:24" s="16" customFormat="1" ht="12.75">
      <c r="A8" s="13">
        <v>1</v>
      </c>
      <c r="B8" s="14">
        <v>2</v>
      </c>
      <c r="C8" s="15">
        <v>3</v>
      </c>
      <c r="D8" s="13">
        <v>4</v>
      </c>
      <c r="E8" s="14">
        <v>5</v>
      </c>
      <c r="F8" s="14">
        <v>6</v>
      </c>
      <c r="G8" s="14">
        <v>7</v>
      </c>
      <c r="H8" s="14">
        <v>8</v>
      </c>
      <c r="I8" s="15">
        <v>9</v>
      </c>
      <c r="J8" s="13">
        <v>10</v>
      </c>
      <c r="K8" s="14">
        <v>11</v>
      </c>
      <c r="L8" s="15">
        <v>12</v>
      </c>
      <c r="M8" s="13">
        <v>13</v>
      </c>
      <c r="N8" s="14">
        <v>14</v>
      </c>
      <c r="O8" s="14">
        <v>15</v>
      </c>
      <c r="P8" s="14">
        <v>16</v>
      </c>
      <c r="Q8" s="14">
        <v>17</v>
      </c>
      <c r="R8" s="15">
        <v>18</v>
      </c>
      <c r="S8" s="13">
        <v>19</v>
      </c>
      <c r="T8" s="14">
        <v>20</v>
      </c>
      <c r="U8" s="15">
        <v>21</v>
      </c>
    </row>
    <row r="9" spans="1:24" s="28" customFormat="1" ht="22.5" customHeight="1">
      <c r="A9" s="17">
        <v>110001</v>
      </c>
      <c r="B9" s="18"/>
      <c r="C9" s="19" t="s">
        <v>19</v>
      </c>
      <c r="D9" s="20">
        <v>599</v>
      </c>
      <c r="E9" s="21">
        <v>839</v>
      </c>
      <c r="F9" s="21">
        <v>13002</v>
      </c>
      <c r="G9" s="21">
        <v>18219</v>
      </c>
      <c r="H9" s="21">
        <f t="shared" ref="H9:I45" si="0">D9+F9</f>
        <v>13601</v>
      </c>
      <c r="I9" s="22">
        <f t="shared" si="0"/>
        <v>19058</v>
      </c>
      <c r="J9" s="23">
        <v>1927688.0963132693</v>
      </c>
      <c r="K9" s="24">
        <v>40942002.863686725</v>
      </c>
      <c r="L9" s="25">
        <f t="shared" ref="L9:L45" si="1">J9+K9</f>
        <v>42869690.959999993</v>
      </c>
      <c r="M9" s="20">
        <v>734</v>
      </c>
      <c r="N9" s="21">
        <v>1030</v>
      </c>
      <c r="O9" s="21">
        <v>12783</v>
      </c>
      <c r="P9" s="21">
        <v>17912</v>
      </c>
      <c r="Q9" s="21">
        <f t="shared" ref="Q9:R45" si="2">M9+O9</f>
        <v>13517</v>
      </c>
      <c r="R9" s="22">
        <f t="shared" si="2"/>
        <v>18942</v>
      </c>
      <c r="S9" s="23">
        <v>1916499.8763132696</v>
      </c>
      <c r="T9" s="24">
        <v>40536426.533686735</v>
      </c>
      <c r="U9" s="25">
        <f t="shared" ref="U9:U45" si="3">S9+T9</f>
        <v>42452926.410000004</v>
      </c>
      <c r="V9" s="26"/>
      <c r="W9" s="27"/>
      <c r="X9" s="27"/>
    </row>
    <row r="10" spans="1:24" s="26" customFormat="1" ht="22.5" customHeight="1">
      <c r="A10" s="17">
        <v>110005</v>
      </c>
      <c r="B10" s="18"/>
      <c r="C10" s="19" t="s">
        <v>38</v>
      </c>
      <c r="D10" s="20">
        <v>8478</v>
      </c>
      <c r="E10" s="21">
        <v>9725</v>
      </c>
      <c r="F10" s="21">
        <v>21440</v>
      </c>
      <c r="G10" s="21">
        <v>24594</v>
      </c>
      <c r="H10" s="21">
        <f t="shared" si="0"/>
        <v>29918</v>
      </c>
      <c r="I10" s="22">
        <f t="shared" si="0"/>
        <v>34319</v>
      </c>
      <c r="J10" s="23">
        <v>29769715.074220236</v>
      </c>
      <c r="K10" s="24">
        <v>75258542.525779754</v>
      </c>
      <c r="L10" s="25">
        <f t="shared" si="1"/>
        <v>105028257.59999999</v>
      </c>
      <c r="M10" s="20">
        <v>8343</v>
      </c>
      <c r="N10" s="21">
        <v>9570</v>
      </c>
      <c r="O10" s="21">
        <v>20922</v>
      </c>
      <c r="P10" s="21">
        <v>23999</v>
      </c>
      <c r="Q10" s="29">
        <f t="shared" si="2"/>
        <v>29265</v>
      </c>
      <c r="R10" s="22">
        <f t="shared" si="2"/>
        <v>33569</v>
      </c>
      <c r="S10" s="23">
        <v>29271845.284220237</v>
      </c>
      <c r="T10" s="24">
        <v>73592740.775779769</v>
      </c>
      <c r="U10" s="25">
        <f t="shared" si="3"/>
        <v>102864586.06</v>
      </c>
      <c r="W10" s="27"/>
      <c r="X10" s="27"/>
    </row>
    <row r="11" spans="1:24" s="26" customFormat="1" ht="22.5" customHeight="1">
      <c r="A11" s="17">
        <v>110006</v>
      </c>
      <c r="B11" s="18"/>
      <c r="C11" s="19" t="s">
        <v>37</v>
      </c>
      <c r="D11" s="20">
        <v>8649</v>
      </c>
      <c r="E11" s="21">
        <v>10395</v>
      </c>
      <c r="F11" s="21">
        <v>16774</v>
      </c>
      <c r="G11" s="21">
        <v>20158</v>
      </c>
      <c r="H11" s="21">
        <f t="shared" si="0"/>
        <v>25423</v>
      </c>
      <c r="I11" s="22">
        <f t="shared" si="0"/>
        <v>30553</v>
      </c>
      <c r="J11" s="23">
        <v>31531271.73081876</v>
      </c>
      <c r="K11" s="24">
        <v>61124855.729181238</v>
      </c>
      <c r="L11" s="25">
        <f t="shared" si="1"/>
        <v>92656127.459999993</v>
      </c>
      <c r="M11" s="20">
        <v>7876</v>
      </c>
      <c r="N11" s="21">
        <v>9465</v>
      </c>
      <c r="O11" s="21">
        <v>15475</v>
      </c>
      <c r="P11" s="21">
        <v>18597</v>
      </c>
      <c r="Q11" s="29">
        <f t="shared" si="2"/>
        <v>23351</v>
      </c>
      <c r="R11" s="22">
        <f t="shared" si="2"/>
        <v>28062</v>
      </c>
      <c r="S11" s="23">
        <v>29165783.090818763</v>
      </c>
      <c r="T11" s="24">
        <v>56200430.949181244</v>
      </c>
      <c r="U11" s="25">
        <f t="shared" si="3"/>
        <v>85366214.040000007</v>
      </c>
      <c r="W11" s="27"/>
      <c r="X11" s="27"/>
    </row>
    <row r="12" spans="1:24" s="28" customFormat="1" ht="22.5" customHeight="1">
      <c r="A12" s="17">
        <v>110007</v>
      </c>
      <c r="B12" s="18"/>
      <c r="C12" s="19" t="s">
        <v>36</v>
      </c>
      <c r="D12" s="20">
        <v>8769</v>
      </c>
      <c r="E12" s="21">
        <v>18024</v>
      </c>
      <c r="F12" s="21">
        <v>16362</v>
      </c>
      <c r="G12" s="21">
        <v>33630</v>
      </c>
      <c r="H12" s="21">
        <f t="shared" si="0"/>
        <v>25131</v>
      </c>
      <c r="I12" s="22">
        <f t="shared" si="0"/>
        <v>51654</v>
      </c>
      <c r="J12" s="23">
        <v>32447967.054535568</v>
      </c>
      <c r="K12" s="24">
        <v>60547678.435464434</v>
      </c>
      <c r="L12" s="25">
        <f t="shared" si="1"/>
        <v>92995645.49000001</v>
      </c>
      <c r="M12" s="20">
        <v>8889</v>
      </c>
      <c r="N12" s="21">
        <v>18270</v>
      </c>
      <c r="O12" s="21">
        <v>16592</v>
      </c>
      <c r="P12" s="21">
        <v>34104</v>
      </c>
      <c r="Q12" s="29">
        <f t="shared" si="2"/>
        <v>25481</v>
      </c>
      <c r="R12" s="22">
        <f t="shared" si="2"/>
        <v>52374</v>
      </c>
      <c r="S12" s="23">
        <v>33597747.894535571</v>
      </c>
      <c r="T12" s="24">
        <v>62313241.245464437</v>
      </c>
      <c r="U12" s="25">
        <f t="shared" si="3"/>
        <v>95910989.140000015</v>
      </c>
      <c r="V12" s="26"/>
      <c r="W12" s="27"/>
      <c r="X12" s="27"/>
    </row>
    <row r="13" spans="1:24" s="26" customFormat="1" ht="22.5" customHeight="1">
      <c r="A13" s="17">
        <v>110011</v>
      </c>
      <c r="B13" s="18"/>
      <c r="C13" s="19" t="s">
        <v>39</v>
      </c>
      <c r="D13" s="20">
        <v>4115</v>
      </c>
      <c r="E13" s="21">
        <v>11070</v>
      </c>
      <c r="F13" s="21">
        <v>11897</v>
      </c>
      <c r="G13" s="21">
        <v>32003</v>
      </c>
      <c r="H13" s="21">
        <f t="shared" si="0"/>
        <v>16012</v>
      </c>
      <c r="I13" s="22">
        <f t="shared" si="0"/>
        <v>43073</v>
      </c>
      <c r="J13" s="23">
        <v>29992777.730227914</v>
      </c>
      <c r="K13" s="24">
        <v>86678763.019772083</v>
      </c>
      <c r="L13" s="25">
        <f t="shared" si="1"/>
        <v>116671540.75</v>
      </c>
      <c r="M13" s="20">
        <v>4168</v>
      </c>
      <c r="N13" s="21">
        <v>11211</v>
      </c>
      <c r="O13" s="21">
        <v>11837</v>
      </c>
      <c r="P13" s="21">
        <v>31841</v>
      </c>
      <c r="Q13" s="29">
        <f t="shared" si="2"/>
        <v>16005</v>
      </c>
      <c r="R13" s="22">
        <f t="shared" si="2"/>
        <v>43052</v>
      </c>
      <c r="S13" s="23">
        <v>30112221.090227917</v>
      </c>
      <c r="T13" s="24">
        <v>86562604.039772093</v>
      </c>
      <c r="U13" s="25">
        <f t="shared" si="3"/>
        <v>116674825.13000001</v>
      </c>
      <c r="W13" s="27"/>
      <c r="X13" s="27"/>
    </row>
    <row r="14" spans="1:24" s="26" customFormat="1" ht="22.5" customHeight="1">
      <c r="A14" s="17">
        <v>110016</v>
      </c>
      <c r="B14" s="30">
        <v>11001600</v>
      </c>
      <c r="C14" s="31" t="s">
        <v>12</v>
      </c>
      <c r="D14" s="20">
        <v>16926</v>
      </c>
      <c r="E14" s="21">
        <v>50283</v>
      </c>
      <c r="F14" s="21">
        <v>2972</v>
      </c>
      <c r="G14" s="21">
        <v>8829</v>
      </c>
      <c r="H14" s="21">
        <f t="shared" si="0"/>
        <v>19898</v>
      </c>
      <c r="I14" s="22">
        <f t="shared" si="0"/>
        <v>59112</v>
      </c>
      <c r="J14" s="23">
        <v>91823066.839829639</v>
      </c>
      <c r="K14" s="24">
        <v>16391809.22017036</v>
      </c>
      <c r="L14" s="25">
        <f t="shared" si="1"/>
        <v>108214876.06</v>
      </c>
      <c r="M14" s="20">
        <v>17225</v>
      </c>
      <c r="N14" s="21">
        <v>51171</v>
      </c>
      <c r="O14" s="21">
        <v>3278</v>
      </c>
      <c r="P14" s="21">
        <v>9740</v>
      </c>
      <c r="Q14" s="29">
        <f t="shared" si="2"/>
        <v>20503</v>
      </c>
      <c r="R14" s="22">
        <f t="shared" si="2"/>
        <v>60911</v>
      </c>
      <c r="S14" s="23">
        <v>93930585.87982963</v>
      </c>
      <c r="T14" s="24">
        <v>16325012.330170361</v>
      </c>
      <c r="U14" s="25">
        <f t="shared" si="3"/>
        <v>110255598.20999999</v>
      </c>
      <c r="V14" s="28"/>
      <c r="W14" s="27"/>
      <c r="X14" s="27"/>
    </row>
    <row r="15" spans="1:24" s="26" customFormat="1" ht="22.5" customHeight="1">
      <c r="A15" s="17">
        <v>110020</v>
      </c>
      <c r="B15" s="18"/>
      <c r="C15" s="19" t="s">
        <v>40</v>
      </c>
      <c r="D15" s="20">
        <v>25678</v>
      </c>
      <c r="E15" s="21">
        <v>29981</v>
      </c>
      <c r="F15" s="21">
        <v>4127</v>
      </c>
      <c r="G15" s="21">
        <v>4818</v>
      </c>
      <c r="H15" s="21">
        <f t="shared" si="0"/>
        <v>29805</v>
      </c>
      <c r="I15" s="22">
        <f t="shared" si="0"/>
        <v>34799</v>
      </c>
      <c r="J15" s="23">
        <v>96681809.712733552</v>
      </c>
      <c r="K15" s="24">
        <v>15544351.457266444</v>
      </c>
      <c r="L15" s="25">
        <f t="shared" si="1"/>
        <v>112226161.17</v>
      </c>
      <c r="M15" s="20">
        <v>28528</v>
      </c>
      <c r="N15" s="21">
        <v>26644</v>
      </c>
      <c r="O15" s="21">
        <v>7800</v>
      </c>
      <c r="P15" s="21">
        <v>3181</v>
      </c>
      <c r="Q15" s="29">
        <f t="shared" si="2"/>
        <v>36328</v>
      </c>
      <c r="R15" s="22">
        <f t="shared" si="2"/>
        <v>29825</v>
      </c>
      <c r="S15" s="23">
        <v>95468281.132733539</v>
      </c>
      <c r="T15" s="24">
        <v>14912309.457266446</v>
      </c>
      <c r="U15" s="25">
        <f t="shared" si="3"/>
        <v>110380590.58999999</v>
      </c>
      <c r="W15" s="27"/>
      <c r="X15" s="27"/>
    </row>
    <row r="16" spans="1:24" s="26" customFormat="1" ht="22.5" customHeight="1">
      <c r="A16" s="17">
        <v>110021</v>
      </c>
      <c r="B16" s="18"/>
      <c r="C16" s="32" t="s">
        <v>46</v>
      </c>
      <c r="D16" s="20">
        <v>1383</v>
      </c>
      <c r="E16" s="21">
        <v>6046</v>
      </c>
      <c r="F16" s="21">
        <v>391</v>
      </c>
      <c r="G16" s="21">
        <v>1711</v>
      </c>
      <c r="H16" s="21">
        <f t="shared" si="0"/>
        <v>1774</v>
      </c>
      <c r="I16" s="22">
        <f t="shared" si="0"/>
        <v>7757</v>
      </c>
      <c r="J16" s="23">
        <v>14009112.279880034</v>
      </c>
      <c r="K16" s="24">
        <v>4018811.9701199662</v>
      </c>
      <c r="L16" s="25">
        <f t="shared" si="1"/>
        <v>18027924.25</v>
      </c>
      <c r="M16" s="20">
        <v>1458</v>
      </c>
      <c r="N16" s="21">
        <v>6375</v>
      </c>
      <c r="O16" s="21">
        <v>454</v>
      </c>
      <c r="P16" s="21">
        <v>1983</v>
      </c>
      <c r="Q16" s="29">
        <f t="shared" si="2"/>
        <v>1912</v>
      </c>
      <c r="R16" s="22">
        <f t="shared" si="2"/>
        <v>8358</v>
      </c>
      <c r="S16" s="23">
        <v>14538370.879880035</v>
      </c>
      <c r="T16" s="24">
        <v>4096822.5701199668</v>
      </c>
      <c r="U16" s="25">
        <f t="shared" si="3"/>
        <v>18635193.450000003</v>
      </c>
      <c r="W16" s="27"/>
      <c r="X16" s="27"/>
    </row>
    <row r="17" spans="1:24" s="26" customFormat="1" ht="22.5" customHeight="1">
      <c r="A17" s="17">
        <v>110023</v>
      </c>
      <c r="B17" s="18"/>
      <c r="C17" s="19" t="s">
        <v>3</v>
      </c>
      <c r="D17" s="20">
        <v>11611</v>
      </c>
      <c r="E17" s="21">
        <v>11912</v>
      </c>
      <c r="F17" s="21">
        <v>1528</v>
      </c>
      <c r="G17" s="21">
        <v>1568</v>
      </c>
      <c r="H17" s="21">
        <f t="shared" si="0"/>
        <v>13139</v>
      </c>
      <c r="I17" s="22">
        <f t="shared" si="0"/>
        <v>13480</v>
      </c>
      <c r="J17" s="23">
        <v>41097662.84864445</v>
      </c>
      <c r="K17" s="24">
        <v>5600795.9113555485</v>
      </c>
      <c r="L17" s="25">
        <f t="shared" si="1"/>
        <v>46698458.759999998</v>
      </c>
      <c r="M17" s="20">
        <v>10487</v>
      </c>
      <c r="N17" s="21">
        <v>10759</v>
      </c>
      <c r="O17" s="21">
        <v>1219</v>
      </c>
      <c r="P17" s="21">
        <v>1250</v>
      </c>
      <c r="Q17" s="29">
        <f t="shared" si="2"/>
        <v>11706</v>
      </c>
      <c r="R17" s="22">
        <f t="shared" si="2"/>
        <v>12009</v>
      </c>
      <c r="S17" s="23">
        <v>37445600.888644457</v>
      </c>
      <c r="T17" s="24">
        <v>4937525.1213555494</v>
      </c>
      <c r="U17" s="25">
        <f t="shared" si="3"/>
        <v>42383126.010000005</v>
      </c>
      <c r="W17" s="27"/>
      <c r="X17" s="27"/>
    </row>
    <row r="18" spans="1:24" s="26" customFormat="1" ht="22.5" customHeight="1">
      <c r="A18" s="17">
        <v>110025</v>
      </c>
      <c r="B18" s="18"/>
      <c r="C18" s="19" t="s">
        <v>2</v>
      </c>
      <c r="D18" s="20">
        <v>33345</v>
      </c>
      <c r="E18" s="21">
        <v>33650</v>
      </c>
      <c r="F18" s="21">
        <v>4261</v>
      </c>
      <c r="G18" s="21">
        <v>4300</v>
      </c>
      <c r="H18" s="21">
        <f t="shared" si="0"/>
        <v>37606</v>
      </c>
      <c r="I18" s="22">
        <f t="shared" si="0"/>
        <v>37950</v>
      </c>
      <c r="J18" s="23">
        <v>146940759.34727961</v>
      </c>
      <c r="K18" s="24">
        <v>21567904.332720391</v>
      </c>
      <c r="L18" s="25">
        <f t="shared" si="1"/>
        <v>168508663.68000001</v>
      </c>
      <c r="M18" s="20">
        <v>33749</v>
      </c>
      <c r="N18" s="21">
        <v>34057</v>
      </c>
      <c r="O18" s="21">
        <v>4470</v>
      </c>
      <c r="P18" s="21">
        <v>4510</v>
      </c>
      <c r="Q18" s="29">
        <f t="shared" si="2"/>
        <v>38219</v>
      </c>
      <c r="R18" s="22">
        <f t="shared" si="2"/>
        <v>38567</v>
      </c>
      <c r="S18" s="23">
        <v>149799473.78727958</v>
      </c>
      <c r="T18" s="24">
        <v>21256693.592720397</v>
      </c>
      <c r="U18" s="25">
        <f t="shared" si="3"/>
        <v>171056167.37999997</v>
      </c>
      <c r="W18" s="27"/>
      <c r="X18" s="27"/>
    </row>
    <row r="19" spans="1:24" s="26" customFormat="1" ht="22.5" customHeight="1">
      <c r="A19" s="17">
        <v>110026</v>
      </c>
      <c r="B19" s="18"/>
      <c r="C19" s="19" t="s">
        <v>4</v>
      </c>
      <c r="D19" s="20">
        <v>29032</v>
      </c>
      <c r="E19" s="21">
        <v>36202</v>
      </c>
      <c r="F19" s="21">
        <v>4946</v>
      </c>
      <c r="G19" s="21">
        <v>6167</v>
      </c>
      <c r="H19" s="21">
        <f t="shared" si="0"/>
        <v>33978</v>
      </c>
      <c r="I19" s="22">
        <f t="shared" si="0"/>
        <v>42369</v>
      </c>
      <c r="J19" s="23">
        <v>99551184.857818693</v>
      </c>
      <c r="K19" s="24">
        <v>16961335.952181324</v>
      </c>
      <c r="L19" s="25">
        <f t="shared" si="1"/>
        <v>116512520.81000002</v>
      </c>
      <c r="M19" s="20">
        <v>27239</v>
      </c>
      <c r="N19" s="21">
        <v>33966</v>
      </c>
      <c r="O19" s="21">
        <v>4472</v>
      </c>
      <c r="P19" s="21">
        <v>5577</v>
      </c>
      <c r="Q19" s="29">
        <f t="shared" si="2"/>
        <v>31711</v>
      </c>
      <c r="R19" s="22">
        <f t="shared" si="2"/>
        <v>39543</v>
      </c>
      <c r="S19" s="23">
        <v>93862442.827818677</v>
      </c>
      <c r="T19" s="24">
        <v>15559729.532181326</v>
      </c>
      <c r="U19" s="25">
        <f t="shared" si="3"/>
        <v>109422172.36</v>
      </c>
      <c r="W19" s="27"/>
      <c r="X19" s="27"/>
    </row>
    <row r="20" spans="1:24" s="26" customFormat="1" ht="22.5" customHeight="1">
      <c r="A20" s="17">
        <v>110034</v>
      </c>
      <c r="B20" s="18"/>
      <c r="C20" s="19" t="s">
        <v>42</v>
      </c>
      <c r="D20" s="20">
        <v>8551</v>
      </c>
      <c r="E20" s="21">
        <v>20474</v>
      </c>
      <c r="F20" s="21">
        <v>1151</v>
      </c>
      <c r="G20" s="21">
        <v>2757</v>
      </c>
      <c r="H20" s="21">
        <f t="shared" si="0"/>
        <v>9702</v>
      </c>
      <c r="I20" s="22">
        <f t="shared" si="0"/>
        <v>23231</v>
      </c>
      <c r="J20" s="23">
        <v>62848633.500402965</v>
      </c>
      <c r="K20" s="24">
        <v>7761729.0495970408</v>
      </c>
      <c r="L20" s="25">
        <f t="shared" si="1"/>
        <v>70610362.550000012</v>
      </c>
      <c r="M20" s="20">
        <v>8353</v>
      </c>
      <c r="N20" s="21">
        <v>20001</v>
      </c>
      <c r="O20" s="21">
        <v>1176</v>
      </c>
      <c r="P20" s="21">
        <v>2815</v>
      </c>
      <c r="Q20" s="29">
        <f t="shared" si="2"/>
        <v>9529</v>
      </c>
      <c r="R20" s="22">
        <f t="shared" si="2"/>
        <v>22816</v>
      </c>
      <c r="S20" s="23">
        <v>62653442.030402958</v>
      </c>
      <c r="T20" s="24">
        <v>7459897.039597041</v>
      </c>
      <c r="U20" s="25">
        <f t="shared" si="3"/>
        <v>70113339.069999993</v>
      </c>
      <c r="W20" s="27"/>
      <c r="X20" s="27"/>
    </row>
    <row r="21" spans="1:24" s="26" customFormat="1" ht="22.5" customHeight="1">
      <c r="A21" s="17">
        <v>110035</v>
      </c>
      <c r="B21" s="18"/>
      <c r="C21" s="19" t="s">
        <v>34</v>
      </c>
      <c r="D21" s="20">
        <v>7170</v>
      </c>
      <c r="E21" s="21">
        <v>10046</v>
      </c>
      <c r="F21" s="21">
        <v>23790</v>
      </c>
      <c r="G21" s="21">
        <v>33334</v>
      </c>
      <c r="H21" s="21">
        <f t="shared" si="0"/>
        <v>30960</v>
      </c>
      <c r="I21" s="22">
        <f t="shared" si="0"/>
        <v>43380</v>
      </c>
      <c r="J21" s="23">
        <v>28605027.377265655</v>
      </c>
      <c r="K21" s="24">
        <v>94009726.952734336</v>
      </c>
      <c r="L21" s="25">
        <f t="shared" si="1"/>
        <v>122614754.32999998</v>
      </c>
      <c r="M21" s="20">
        <v>7107</v>
      </c>
      <c r="N21" s="21">
        <v>9958</v>
      </c>
      <c r="O21" s="21">
        <v>23058</v>
      </c>
      <c r="P21" s="21">
        <v>32221</v>
      </c>
      <c r="Q21" s="29">
        <f t="shared" si="2"/>
        <v>30165</v>
      </c>
      <c r="R21" s="22">
        <f t="shared" si="2"/>
        <v>42179</v>
      </c>
      <c r="S21" s="23">
        <v>28257313.547265656</v>
      </c>
      <c r="T21" s="24">
        <v>92389265.42273435</v>
      </c>
      <c r="U21" s="25">
        <f t="shared" si="3"/>
        <v>120646578.97</v>
      </c>
      <c r="W21" s="27"/>
      <c r="X21" s="27"/>
    </row>
    <row r="22" spans="1:24" s="26" customFormat="1" ht="22.5" customHeight="1">
      <c r="A22" s="17">
        <v>110037</v>
      </c>
      <c r="B22" s="18"/>
      <c r="C22" s="19" t="s">
        <v>17</v>
      </c>
      <c r="D22" s="20">
        <v>8818</v>
      </c>
      <c r="E22" s="21">
        <v>10161</v>
      </c>
      <c r="F22" s="21">
        <v>22427</v>
      </c>
      <c r="G22" s="21">
        <v>25843</v>
      </c>
      <c r="H22" s="21">
        <f t="shared" si="0"/>
        <v>31245</v>
      </c>
      <c r="I22" s="22">
        <f t="shared" si="0"/>
        <v>36004</v>
      </c>
      <c r="J22" s="23">
        <v>30711108.118030962</v>
      </c>
      <c r="K22" s="24">
        <v>80724084.211969048</v>
      </c>
      <c r="L22" s="25">
        <f t="shared" si="1"/>
        <v>111435192.33000001</v>
      </c>
      <c r="M22" s="20">
        <v>8544</v>
      </c>
      <c r="N22" s="21">
        <v>9846</v>
      </c>
      <c r="O22" s="21">
        <v>21436</v>
      </c>
      <c r="P22" s="21">
        <v>24701</v>
      </c>
      <c r="Q22" s="29">
        <f t="shared" si="2"/>
        <v>29980</v>
      </c>
      <c r="R22" s="22">
        <f t="shared" si="2"/>
        <v>34547</v>
      </c>
      <c r="S22" s="23">
        <v>30117433.158030964</v>
      </c>
      <c r="T22" s="24">
        <v>78731411.51196903</v>
      </c>
      <c r="U22" s="25">
        <f t="shared" si="3"/>
        <v>108848844.66999999</v>
      </c>
      <c r="W22" s="27"/>
      <c r="X22" s="27"/>
    </row>
    <row r="23" spans="1:24" s="26" customFormat="1" ht="22.5" customHeight="1">
      <c r="A23" s="17">
        <v>110038</v>
      </c>
      <c r="B23" s="18"/>
      <c r="C23" s="32" t="s">
        <v>32</v>
      </c>
      <c r="D23" s="20">
        <v>8810</v>
      </c>
      <c r="E23" s="21">
        <v>14162</v>
      </c>
      <c r="F23" s="21">
        <v>186</v>
      </c>
      <c r="G23" s="21">
        <v>300</v>
      </c>
      <c r="H23" s="21">
        <f t="shared" si="0"/>
        <v>8996</v>
      </c>
      <c r="I23" s="22">
        <f t="shared" si="0"/>
        <v>14462</v>
      </c>
      <c r="J23" s="23">
        <v>36034198.74716536</v>
      </c>
      <c r="K23" s="24">
        <v>932387.56283463934</v>
      </c>
      <c r="L23" s="25">
        <f t="shared" si="1"/>
        <v>36966586.310000002</v>
      </c>
      <c r="M23" s="20">
        <v>8660</v>
      </c>
      <c r="N23" s="21">
        <v>13920</v>
      </c>
      <c r="O23" s="21">
        <v>219</v>
      </c>
      <c r="P23" s="21">
        <v>352</v>
      </c>
      <c r="Q23" s="29">
        <f t="shared" si="2"/>
        <v>8879</v>
      </c>
      <c r="R23" s="22">
        <f t="shared" si="2"/>
        <v>14272</v>
      </c>
      <c r="S23" s="23">
        <v>35732257.357165366</v>
      </c>
      <c r="T23" s="24">
        <v>781497.84283463948</v>
      </c>
      <c r="U23" s="25">
        <f t="shared" si="3"/>
        <v>36513755.200000003</v>
      </c>
      <c r="W23" s="27"/>
      <c r="X23" s="27"/>
    </row>
    <row r="24" spans="1:24" s="26" customFormat="1" ht="22.5" customHeight="1">
      <c r="A24" s="17">
        <v>110041</v>
      </c>
      <c r="B24" s="18"/>
      <c r="C24" s="19" t="s">
        <v>20</v>
      </c>
      <c r="D24" s="20">
        <v>12045</v>
      </c>
      <c r="E24" s="21">
        <v>39467</v>
      </c>
      <c r="F24" s="21">
        <v>2203</v>
      </c>
      <c r="G24" s="21">
        <v>7219</v>
      </c>
      <c r="H24" s="21">
        <f t="shared" si="0"/>
        <v>14248</v>
      </c>
      <c r="I24" s="22">
        <f t="shared" si="0"/>
        <v>46686</v>
      </c>
      <c r="J24" s="23">
        <v>90279452.325277448</v>
      </c>
      <c r="K24" s="24">
        <v>16791563.434722554</v>
      </c>
      <c r="L24" s="25">
        <f t="shared" si="1"/>
        <v>107071015.76000001</v>
      </c>
      <c r="M24" s="20">
        <v>12155</v>
      </c>
      <c r="N24" s="21">
        <v>39752</v>
      </c>
      <c r="O24" s="21">
        <v>2310</v>
      </c>
      <c r="P24" s="21">
        <v>7569</v>
      </c>
      <c r="Q24" s="29">
        <f t="shared" si="2"/>
        <v>14465</v>
      </c>
      <c r="R24" s="22">
        <f t="shared" si="2"/>
        <v>47321</v>
      </c>
      <c r="S24" s="23">
        <v>91292432.965277448</v>
      </c>
      <c r="T24" s="24">
        <v>16553369.914722553</v>
      </c>
      <c r="U24" s="25">
        <f t="shared" si="3"/>
        <v>107845802.88</v>
      </c>
      <c r="W24" s="27"/>
      <c r="X24" s="27"/>
    </row>
    <row r="25" spans="1:24" s="26" customFormat="1" ht="22.5" customHeight="1">
      <c r="A25" s="17">
        <v>110042</v>
      </c>
      <c r="B25" s="18"/>
      <c r="C25" s="19" t="s">
        <v>27</v>
      </c>
      <c r="D25" s="20">
        <v>4152</v>
      </c>
      <c r="E25" s="21">
        <v>4456</v>
      </c>
      <c r="F25" s="21">
        <v>16206</v>
      </c>
      <c r="G25" s="21">
        <v>17392</v>
      </c>
      <c r="H25" s="21">
        <f t="shared" si="0"/>
        <v>20358</v>
      </c>
      <c r="I25" s="22">
        <f t="shared" si="0"/>
        <v>21848</v>
      </c>
      <c r="J25" s="23">
        <v>11074206.168069579</v>
      </c>
      <c r="K25" s="24">
        <v>43372212.081930421</v>
      </c>
      <c r="L25" s="25">
        <f t="shared" si="1"/>
        <v>54446418.25</v>
      </c>
      <c r="M25" s="20">
        <v>4324</v>
      </c>
      <c r="N25" s="21">
        <v>4640</v>
      </c>
      <c r="O25" s="21">
        <v>16665</v>
      </c>
      <c r="P25" s="21">
        <v>17885</v>
      </c>
      <c r="Q25" s="29">
        <f t="shared" si="2"/>
        <v>20989</v>
      </c>
      <c r="R25" s="22">
        <f t="shared" si="2"/>
        <v>22525</v>
      </c>
      <c r="S25" s="23">
        <v>11123357.828069581</v>
      </c>
      <c r="T25" s="24">
        <v>43349089.631930418</v>
      </c>
      <c r="U25" s="25">
        <f t="shared" si="3"/>
        <v>54472447.460000001</v>
      </c>
      <c r="W25" s="27"/>
      <c r="X25" s="27"/>
    </row>
    <row r="26" spans="1:24" s="26" customFormat="1" ht="22.5" customHeight="1">
      <c r="A26" s="17">
        <v>110043</v>
      </c>
      <c r="B26" s="18"/>
      <c r="C26" s="19" t="s">
        <v>28</v>
      </c>
      <c r="D26" s="20">
        <v>542</v>
      </c>
      <c r="E26" s="21">
        <v>250</v>
      </c>
      <c r="F26" s="21">
        <v>22235</v>
      </c>
      <c r="G26" s="21">
        <v>10272</v>
      </c>
      <c r="H26" s="21">
        <f t="shared" si="0"/>
        <v>22777</v>
      </c>
      <c r="I26" s="22">
        <f t="shared" si="0"/>
        <v>10522</v>
      </c>
      <c r="J26" s="23">
        <v>741823.2653800759</v>
      </c>
      <c r="K26" s="24">
        <v>29225776.434619926</v>
      </c>
      <c r="L26" s="25">
        <f t="shared" si="1"/>
        <v>29967599.700000003</v>
      </c>
      <c r="M26" s="20">
        <v>670</v>
      </c>
      <c r="N26" s="21">
        <v>310</v>
      </c>
      <c r="O26" s="21">
        <v>21787</v>
      </c>
      <c r="P26" s="21">
        <v>10064</v>
      </c>
      <c r="Q26" s="29">
        <f t="shared" si="2"/>
        <v>22457</v>
      </c>
      <c r="R26" s="22">
        <f t="shared" si="2"/>
        <v>10374</v>
      </c>
      <c r="S26" s="23">
        <v>740251.86538007599</v>
      </c>
      <c r="T26" s="24">
        <v>29045980.354619924</v>
      </c>
      <c r="U26" s="25">
        <f t="shared" si="3"/>
        <v>29786232.219999999</v>
      </c>
      <c r="W26" s="27"/>
      <c r="X26" s="27"/>
    </row>
    <row r="27" spans="1:24" s="26" customFormat="1" ht="22.5" customHeight="1">
      <c r="A27" s="17">
        <v>110044</v>
      </c>
      <c r="B27" s="18"/>
      <c r="C27" s="19" t="s">
        <v>21</v>
      </c>
      <c r="D27" s="20">
        <v>200</v>
      </c>
      <c r="E27" s="21">
        <v>198</v>
      </c>
      <c r="F27" s="21">
        <v>9437</v>
      </c>
      <c r="G27" s="21">
        <v>9340</v>
      </c>
      <c r="H27" s="21">
        <f t="shared" si="0"/>
        <v>9637</v>
      </c>
      <c r="I27" s="22">
        <f t="shared" si="0"/>
        <v>9538</v>
      </c>
      <c r="J27" s="23">
        <v>550552.24714362912</v>
      </c>
      <c r="K27" s="24">
        <v>21295267.682856373</v>
      </c>
      <c r="L27" s="25">
        <f t="shared" si="1"/>
        <v>21845819.930000003</v>
      </c>
      <c r="M27" s="20">
        <v>218</v>
      </c>
      <c r="N27" s="21">
        <v>217</v>
      </c>
      <c r="O27" s="21">
        <v>9179</v>
      </c>
      <c r="P27" s="21">
        <v>9085</v>
      </c>
      <c r="Q27" s="29">
        <f t="shared" si="2"/>
        <v>9397</v>
      </c>
      <c r="R27" s="22">
        <f t="shared" si="2"/>
        <v>9302</v>
      </c>
      <c r="S27" s="23">
        <v>537196.56714362907</v>
      </c>
      <c r="T27" s="24">
        <v>20655747.75285637</v>
      </c>
      <c r="U27" s="25">
        <f t="shared" si="3"/>
        <v>21192944.32</v>
      </c>
      <c r="W27" s="27"/>
      <c r="X27" s="27"/>
    </row>
    <row r="28" spans="1:24" s="26" customFormat="1" ht="22.5" customHeight="1">
      <c r="A28" s="17">
        <v>110045</v>
      </c>
      <c r="B28" s="18"/>
      <c r="C28" s="19" t="s">
        <v>26</v>
      </c>
      <c r="D28" s="20">
        <v>610</v>
      </c>
      <c r="E28" s="21">
        <v>682</v>
      </c>
      <c r="F28" s="21">
        <v>21676</v>
      </c>
      <c r="G28" s="21">
        <v>24228</v>
      </c>
      <c r="H28" s="21">
        <f t="shared" si="0"/>
        <v>22286</v>
      </c>
      <c r="I28" s="22">
        <f t="shared" si="0"/>
        <v>24910</v>
      </c>
      <c r="J28" s="23">
        <v>1473767.3826051108</v>
      </c>
      <c r="K28" s="24">
        <v>54722453.957394883</v>
      </c>
      <c r="L28" s="25">
        <f t="shared" si="1"/>
        <v>56196221.339999996</v>
      </c>
      <c r="M28" s="20">
        <v>725</v>
      </c>
      <c r="N28" s="21">
        <v>810</v>
      </c>
      <c r="O28" s="21">
        <v>21505</v>
      </c>
      <c r="P28" s="21">
        <v>24036</v>
      </c>
      <c r="Q28" s="29">
        <f t="shared" si="2"/>
        <v>22230</v>
      </c>
      <c r="R28" s="22">
        <f t="shared" si="2"/>
        <v>24846</v>
      </c>
      <c r="S28" s="23">
        <v>1463569.3826051108</v>
      </c>
      <c r="T28" s="24">
        <v>54123624.88739489</v>
      </c>
      <c r="U28" s="25">
        <f t="shared" si="3"/>
        <v>55587194.270000003</v>
      </c>
      <c r="W28" s="27"/>
      <c r="X28" s="27"/>
    </row>
    <row r="29" spans="1:24" s="26" customFormat="1" ht="22.5" customHeight="1">
      <c r="A29" s="17">
        <v>110048</v>
      </c>
      <c r="B29" s="18"/>
      <c r="C29" s="19" t="s">
        <v>22</v>
      </c>
      <c r="D29" s="20">
        <v>17107</v>
      </c>
      <c r="E29" s="21">
        <v>13697</v>
      </c>
      <c r="F29" s="21">
        <v>9384</v>
      </c>
      <c r="G29" s="21">
        <v>7513</v>
      </c>
      <c r="H29" s="21">
        <f t="shared" si="0"/>
        <v>26491</v>
      </c>
      <c r="I29" s="22">
        <f t="shared" si="0"/>
        <v>21210</v>
      </c>
      <c r="J29" s="23">
        <v>33667469.877165228</v>
      </c>
      <c r="K29" s="24">
        <v>18745077.492834769</v>
      </c>
      <c r="L29" s="25">
        <f t="shared" si="1"/>
        <v>52412547.369999997</v>
      </c>
      <c r="M29" s="20">
        <v>16386</v>
      </c>
      <c r="N29" s="21">
        <v>13120</v>
      </c>
      <c r="O29" s="21">
        <v>9253</v>
      </c>
      <c r="P29" s="21">
        <v>7408</v>
      </c>
      <c r="Q29" s="29">
        <f t="shared" si="2"/>
        <v>25639</v>
      </c>
      <c r="R29" s="22">
        <f t="shared" si="2"/>
        <v>20528</v>
      </c>
      <c r="S29" s="23">
        <v>33588388.497165233</v>
      </c>
      <c r="T29" s="24">
        <v>18495032.602834769</v>
      </c>
      <c r="U29" s="25">
        <f t="shared" si="3"/>
        <v>52083421.100000001</v>
      </c>
      <c r="W29" s="27"/>
      <c r="X29" s="27"/>
    </row>
    <row r="30" spans="1:24" s="26" customFormat="1" ht="22.5" customHeight="1">
      <c r="A30" s="17">
        <v>110049</v>
      </c>
      <c r="B30" s="18"/>
      <c r="C30" s="19" t="s">
        <v>10</v>
      </c>
      <c r="D30" s="20">
        <v>15338</v>
      </c>
      <c r="E30" s="21">
        <v>13631</v>
      </c>
      <c r="F30" s="21">
        <v>12102</v>
      </c>
      <c r="G30" s="21">
        <v>10757</v>
      </c>
      <c r="H30" s="21">
        <f t="shared" si="0"/>
        <v>27440</v>
      </c>
      <c r="I30" s="22">
        <f t="shared" si="0"/>
        <v>24388</v>
      </c>
      <c r="J30" s="23">
        <v>34619944.704922363</v>
      </c>
      <c r="K30" s="24">
        <v>23708720.205077641</v>
      </c>
      <c r="L30" s="25">
        <f t="shared" si="1"/>
        <v>58328664.910000004</v>
      </c>
      <c r="M30" s="20">
        <v>14973</v>
      </c>
      <c r="N30" s="21">
        <v>13308</v>
      </c>
      <c r="O30" s="21">
        <v>12044</v>
      </c>
      <c r="P30" s="21">
        <v>10704</v>
      </c>
      <c r="Q30" s="29">
        <f t="shared" si="2"/>
        <v>27017</v>
      </c>
      <c r="R30" s="22">
        <f t="shared" si="2"/>
        <v>24012</v>
      </c>
      <c r="S30" s="23">
        <v>33972025.304922357</v>
      </c>
      <c r="T30" s="24">
        <v>22974718.535077639</v>
      </c>
      <c r="U30" s="25">
        <f t="shared" si="3"/>
        <v>56946743.839999996</v>
      </c>
      <c r="W30" s="27"/>
      <c r="X30" s="27"/>
    </row>
    <row r="31" spans="1:24" s="26" customFormat="1" ht="22.5" customHeight="1">
      <c r="A31" s="17">
        <v>110051</v>
      </c>
      <c r="B31" s="18"/>
      <c r="C31" s="19" t="s">
        <v>7</v>
      </c>
      <c r="D31" s="20">
        <v>6186</v>
      </c>
      <c r="E31" s="21">
        <v>8772</v>
      </c>
      <c r="F31" s="21">
        <v>1779</v>
      </c>
      <c r="G31" s="21">
        <v>2522</v>
      </c>
      <c r="H31" s="21">
        <f t="shared" si="0"/>
        <v>7965</v>
      </c>
      <c r="I31" s="22">
        <f t="shared" si="0"/>
        <v>11294</v>
      </c>
      <c r="J31" s="23">
        <v>20249856.452286694</v>
      </c>
      <c r="K31" s="24">
        <v>5917299.9677133048</v>
      </c>
      <c r="L31" s="25">
        <f t="shared" si="1"/>
        <v>26167156.419999998</v>
      </c>
      <c r="M31" s="20">
        <v>6040</v>
      </c>
      <c r="N31" s="21">
        <v>8565</v>
      </c>
      <c r="O31" s="21">
        <v>1758</v>
      </c>
      <c r="P31" s="21">
        <v>2493</v>
      </c>
      <c r="Q31" s="29">
        <f t="shared" si="2"/>
        <v>7798</v>
      </c>
      <c r="R31" s="22">
        <f t="shared" si="2"/>
        <v>11058</v>
      </c>
      <c r="S31" s="23">
        <v>19875108.692286696</v>
      </c>
      <c r="T31" s="24">
        <v>5706479.9677133048</v>
      </c>
      <c r="U31" s="25">
        <f t="shared" si="3"/>
        <v>25581588.66</v>
      </c>
      <c r="W31" s="27"/>
      <c r="X31" s="27"/>
    </row>
    <row r="32" spans="1:24" s="26" customFormat="1" ht="22.5" customHeight="1">
      <c r="A32" s="17">
        <v>110053</v>
      </c>
      <c r="B32" s="18"/>
      <c r="C32" s="19" t="s">
        <v>9</v>
      </c>
      <c r="D32" s="20">
        <v>1035</v>
      </c>
      <c r="E32" s="21">
        <v>1250</v>
      </c>
      <c r="F32" s="21">
        <v>15020</v>
      </c>
      <c r="G32" s="21">
        <v>18146</v>
      </c>
      <c r="H32" s="21">
        <f t="shared" si="0"/>
        <v>16055</v>
      </c>
      <c r="I32" s="22">
        <f t="shared" si="0"/>
        <v>19396</v>
      </c>
      <c r="J32" s="23">
        <v>3036907.3125647847</v>
      </c>
      <c r="K32" s="24">
        <v>43917533.407435216</v>
      </c>
      <c r="L32" s="25">
        <f t="shared" si="1"/>
        <v>46954440.719999999</v>
      </c>
      <c r="M32" s="20">
        <v>1171</v>
      </c>
      <c r="N32" s="21">
        <v>1414</v>
      </c>
      <c r="O32" s="21">
        <v>14926</v>
      </c>
      <c r="P32" s="21">
        <v>18032</v>
      </c>
      <c r="Q32" s="29">
        <f t="shared" si="2"/>
        <v>16097</v>
      </c>
      <c r="R32" s="22">
        <f t="shared" si="2"/>
        <v>19446</v>
      </c>
      <c r="S32" s="23">
        <v>3067245.8025647849</v>
      </c>
      <c r="T32" s="24">
        <v>44169944.527435221</v>
      </c>
      <c r="U32" s="25">
        <f t="shared" si="3"/>
        <v>47237190.330000006</v>
      </c>
      <c r="W32" s="27"/>
      <c r="X32" s="27"/>
    </row>
    <row r="33" spans="1:24" s="26" customFormat="1" ht="22.5" customHeight="1">
      <c r="A33" s="17">
        <v>110054</v>
      </c>
      <c r="B33" s="18"/>
      <c r="C33" s="19" t="s">
        <v>8</v>
      </c>
      <c r="D33" s="20">
        <v>209</v>
      </c>
      <c r="E33" s="21">
        <v>379</v>
      </c>
      <c r="F33" s="21">
        <v>9174</v>
      </c>
      <c r="G33" s="21">
        <v>16664</v>
      </c>
      <c r="H33" s="21">
        <f t="shared" si="0"/>
        <v>9383</v>
      </c>
      <c r="I33" s="22">
        <f t="shared" si="0"/>
        <v>17043</v>
      </c>
      <c r="J33" s="23">
        <v>896977.25377905916</v>
      </c>
      <c r="K33" s="24">
        <v>39128371.226220943</v>
      </c>
      <c r="L33" s="25">
        <f t="shared" si="1"/>
        <v>40025348.480000004</v>
      </c>
      <c r="M33" s="20">
        <v>201</v>
      </c>
      <c r="N33" s="21">
        <v>366</v>
      </c>
      <c r="O33" s="21">
        <v>8846</v>
      </c>
      <c r="P33" s="21">
        <v>16069</v>
      </c>
      <c r="Q33" s="29">
        <f t="shared" si="2"/>
        <v>9047</v>
      </c>
      <c r="R33" s="22">
        <f t="shared" si="2"/>
        <v>16435</v>
      </c>
      <c r="S33" s="23">
        <v>871026.82377905922</v>
      </c>
      <c r="T33" s="24">
        <v>37842257.77622094</v>
      </c>
      <c r="U33" s="25">
        <f t="shared" si="3"/>
        <v>38713284.600000001</v>
      </c>
      <c r="W33" s="27"/>
      <c r="X33" s="27"/>
    </row>
    <row r="34" spans="1:24" s="26" customFormat="1" ht="22.5" customHeight="1">
      <c r="A34" s="17">
        <v>110055</v>
      </c>
      <c r="B34" s="18"/>
      <c r="C34" s="19" t="s">
        <v>18</v>
      </c>
      <c r="D34" s="20">
        <v>16071</v>
      </c>
      <c r="E34" s="21">
        <v>17111</v>
      </c>
      <c r="F34" s="21">
        <v>674</v>
      </c>
      <c r="G34" s="21">
        <v>718</v>
      </c>
      <c r="H34" s="21">
        <f t="shared" si="0"/>
        <v>16745</v>
      </c>
      <c r="I34" s="22">
        <f t="shared" si="0"/>
        <v>17829</v>
      </c>
      <c r="J34" s="23">
        <v>48844304.699691229</v>
      </c>
      <c r="K34" s="24">
        <v>2223063.5603087712</v>
      </c>
      <c r="L34" s="25">
        <f t="shared" si="1"/>
        <v>51067368.259999998</v>
      </c>
      <c r="M34" s="20">
        <v>15823</v>
      </c>
      <c r="N34" s="21">
        <v>16847</v>
      </c>
      <c r="O34" s="21">
        <v>718</v>
      </c>
      <c r="P34" s="21">
        <v>764</v>
      </c>
      <c r="Q34" s="29">
        <f t="shared" si="2"/>
        <v>16541</v>
      </c>
      <c r="R34" s="22">
        <f t="shared" si="2"/>
        <v>17611</v>
      </c>
      <c r="S34" s="23">
        <v>48422110.529691234</v>
      </c>
      <c r="T34" s="24">
        <v>2004195.0703087712</v>
      </c>
      <c r="U34" s="25">
        <f t="shared" si="3"/>
        <v>50426305.600000009</v>
      </c>
      <c r="W34" s="27"/>
      <c r="X34" s="27"/>
    </row>
    <row r="35" spans="1:24" s="26" customFormat="1" ht="22.5" customHeight="1">
      <c r="A35" s="17">
        <v>110056</v>
      </c>
      <c r="B35" s="18"/>
      <c r="C35" s="19" t="s">
        <v>11</v>
      </c>
      <c r="D35" s="20">
        <v>12225</v>
      </c>
      <c r="E35" s="21">
        <v>15594</v>
      </c>
      <c r="F35" s="21">
        <v>267</v>
      </c>
      <c r="G35" s="21">
        <v>341</v>
      </c>
      <c r="H35" s="21">
        <f t="shared" si="0"/>
        <v>12492</v>
      </c>
      <c r="I35" s="22">
        <f t="shared" si="0"/>
        <v>15935</v>
      </c>
      <c r="J35" s="23">
        <v>41611522.626868054</v>
      </c>
      <c r="K35" s="24">
        <v>1331619.6231319415</v>
      </c>
      <c r="L35" s="25">
        <f t="shared" si="1"/>
        <v>42943142.249999993</v>
      </c>
      <c r="M35" s="20">
        <v>11926</v>
      </c>
      <c r="N35" s="21">
        <v>15211</v>
      </c>
      <c r="O35" s="21">
        <v>353</v>
      </c>
      <c r="P35" s="21">
        <v>450</v>
      </c>
      <c r="Q35" s="29">
        <f t="shared" si="2"/>
        <v>12279</v>
      </c>
      <c r="R35" s="22">
        <f t="shared" si="2"/>
        <v>15661</v>
      </c>
      <c r="S35" s="23">
        <v>40998520.616868064</v>
      </c>
      <c r="T35" s="24">
        <v>1151463.3931319418</v>
      </c>
      <c r="U35" s="25">
        <f t="shared" si="3"/>
        <v>42149984.010000005</v>
      </c>
      <c r="W35" s="27"/>
      <c r="X35" s="27"/>
    </row>
    <row r="36" spans="1:24" s="26" customFormat="1" ht="22.5" customHeight="1">
      <c r="A36" s="17">
        <v>110057</v>
      </c>
      <c r="B36" s="18"/>
      <c r="C36" s="19" t="s">
        <v>23</v>
      </c>
      <c r="D36" s="20">
        <v>86</v>
      </c>
      <c r="E36" s="21">
        <v>711</v>
      </c>
      <c r="F36" s="21">
        <v>739</v>
      </c>
      <c r="G36" s="21">
        <v>6111</v>
      </c>
      <c r="H36" s="21">
        <f t="shared" si="0"/>
        <v>825</v>
      </c>
      <c r="I36" s="22">
        <f t="shared" si="0"/>
        <v>6822</v>
      </c>
      <c r="J36" s="23">
        <v>1183952.4864253704</v>
      </c>
      <c r="K36" s="24">
        <v>9935755.2635746282</v>
      </c>
      <c r="L36" s="25">
        <f t="shared" si="1"/>
        <v>11119707.749999998</v>
      </c>
      <c r="M36" s="20">
        <v>75</v>
      </c>
      <c r="N36" s="21">
        <v>619</v>
      </c>
      <c r="O36" s="21">
        <v>674</v>
      </c>
      <c r="P36" s="21">
        <v>5570</v>
      </c>
      <c r="Q36" s="29">
        <f t="shared" si="2"/>
        <v>749</v>
      </c>
      <c r="R36" s="22">
        <f t="shared" si="2"/>
        <v>6189</v>
      </c>
      <c r="S36" s="23">
        <v>1044524.6964253704</v>
      </c>
      <c r="T36" s="24">
        <v>8698914.0535746291</v>
      </c>
      <c r="U36" s="25">
        <f t="shared" si="3"/>
        <v>9743438.75</v>
      </c>
      <c r="W36" s="27"/>
      <c r="X36" s="27"/>
    </row>
    <row r="37" spans="1:24" s="26" customFormat="1" ht="22.5" customHeight="1">
      <c r="A37" s="17">
        <v>110058</v>
      </c>
      <c r="B37" s="18"/>
      <c r="C37" s="19" t="s">
        <v>14</v>
      </c>
      <c r="D37" s="20">
        <v>2516</v>
      </c>
      <c r="E37" s="21">
        <v>6971</v>
      </c>
      <c r="F37" s="21">
        <v>8789</v>
      </c>
      <c r="G37" s="21">
        <v>24352</v>
      </c>
      <c r="H37" s="21">
        <f t="shared" si="0"/>
        <v>11305</v>
      </c>
      <c r="I37" s="22">
        <f t="shared" si="0"/>
        <v>31323</v>
      </c>
      <c r="J37" s="23">
        <v>12140695.756258795</v>
      </c>
      <c r="K37" s="24">
        <v>42418297.203741208</v>
      </c>
      <c r="L37" s="25">
        <f t="shared" si="1"/>
        <v>54558992.960000001</v>
      </c>
      <c r="M37" s="20">
        <v>2521</v>
      </c>
      <c r="N37" s="21">
        <v>6984</v>
      </c>
      <c r="O37" s="21">
        <v>8878</v>
      </c>
      <c r="P37" s="21">
        <v>24598</v>
      </c>
      <c r="Q37" s="29">
        <f t="shared" si="2"/>
        <v>11399</v>
      </c>
      <c r="R37" s="22">
        <f t="shared" si="2"/>
        <v>31582</v>
      </c>
      <c r="S37" s="23">
        <v>12498235.056258796</v>
      </c>
      <c r="T37" s="24">
        <v>43445808.51374121</v>
      </c>
      <c r="U37" s="25">
        <f t="shared" si="3"/>
        <v>55944043.570000008</v>
      </c>
      <c r="W37" s="27"/>
      <c r="X37" s="27"/>
    </row>
    <row r="38" spans="1:24" s="26" customFormat="1" ht="22.5" customHeight="1">
      <c r="A38" s="17">
        <v>110059</v>
      </c>
      <c r="B38" s="18"/>
      <c r="C38" s="19" t="s">
        <v>15</v>
      </c>
      <c r="D38" s="20">
        <v>5473</v>
      </c>
      <c r="E38" s="21">
        <v>5126</v>
      </c>
      <c r="F38" s="21">
        <v>26577</v>
      </c>
      <c r="G38" s="21">
        <v>24893</v>
      </c>
      <c r="H38" s="21">
        <f t="shared" si="0"/>
        <v>32050</v>
      </c>
      <c r="I38" s="22">
        <f t="shared" si="0"/>
        <v>30019</v>
      </c>
      <c r="J38" s="23">
        <v>16397833.096104776</v>
      </c>
      <c r="K38" s="24">
        <v>79596504.703895211</v>
      </c>
      <c r="L38" s="25">
        <f t="shared" si="1"/>
        <v>95994337.799999982</v>
      </c>
      <c r="M38" s="20">
        <v>5355</v>
      </c>
      <c r="N38" s="21">
        <v>5016</v>
      </c>
      <c r="O38" s="21">
        <v>25921</v>
      </c>
      <c r="P38" s="21">
        <v>24278</v>
      </c>
      <c r="Q38" s="29">
        <f t="shared" si="2"/>
        <v>31276</v>
      </c>
      <c r="R38" s="22">
        <f t="shared" si="2"/>
        <v>29294</v>
      </c>
      <c r="S38" s="23">
        <v>16082786.746104777</v>
      </c>
      <c r="T38" s="24">
        <v>77695761.263895214</v>
      </c>
      <c r="U38" s="25">
        <f t="shared" si="3"/>
        <v>93778548.00999999</v>
      </c>
      <c r="W38" s="27"/>
      <c r="X38" s="27"/>
    </row>
    <row r="39" spans="1:24" s="26" customFormat="1" ht="22.5" customHeight="1">
      <c r="A39" s="17">
        <v>110061</v>
      </c>
      <c r="B39" s="18"/>
      <c r="C39" s="19" t="s">
        <v>31</v>
      </c>
      <c r="D39" s="20">
        <v>6828</v>
      </c>
      <c r="E39" s="21">
        <v>22808</v>
      </c>
      <c r="F39" s="21">
        <v>13565</v>
      </c>
      <c r="G39" s="21">
        <v>44907</v>
      </c>
      <c r="H39" s="21">
        <f t="shared" si="0"/>
        <v>20393</v>
      </c>
      <c r="I39" s="22">
        <f t="shared" si="0"/>
        <v>67715</v>
      </c>
      <c r="J39" s="23">
        <v>39073370.116410449</v>
      </c>
      <c r="K39" s="24">
        <v>76988599.553589538</v>
      </c>
      <c r="L39" s="25">
        <f t="shared" si="1"/>
        <v>116061969.66999999</v>
      </c>
      <c r="M39" s="20">
        <v>6656</v>
      </c>
      <c r="N39" s="21">
        <v>21852</v>
      </c>
      <c r="O39" s="21">
        <v>12992</v>
      </c>
      <c r="P39" s="21">
        <v>43105</v>
      </c>
      <c r="Q39" s="29">
        <f t="shared" si="2"/>
        <v>19648</v>
      </c>
      <c r="R39" s="22">
        <f t="shared" si="2"/>
        <v>64957</v>
      </c>
      <c r="S39" s="23">
        <v>37221046.836410455</v>
      </c>
      <c r="T39" s="24">
        <v>72913482.193589538</v>
      </c>
      <c r="U39" s="25">
        <f t="shared" si="3"/>
        <v>110134529.03</v>
      </c>
      <c r="W39" s="27"/>
      <c r="X39" s="27"/>
    </row>
    <row r="40" spans="1:24" s="26" customFormat="1" ht="22.5" customHeight="1">
      <c r="A40" s="17">
        <v>110062</v>
      </c>
      <c r="B40" s="18"/>
      <c r="C40" s="19" t="s">
        <v>35</v>
      </c>
      <c r="D40" s="20">
        <v>1176</v>
      </c>
      <c r="E40" s="21">
        <v>3547</v>
      </c>
      <c r="F40" s="21">
        <v>2783</v>
      </c>
      <c r="G40" s="21">
        <v>8396</v>
      </c>
      <c r="H40" s="21">
        <f t="shared" si="0"/>
        <v>3959</v>
      </c>
      <c r="I40" s="22">
        <f t="shared" si="0"/>
        <v>11943</v>
      </c>
      <c r="J40" s="23">
        <v>6129010.9890818428</v>
      </c>
      <c r="K40" s="24">
        <v>14509136.140918156</v>
      </c>
      <c r="L40" s="25">
        <f t="shared" si="1"/>
        <v>20638147.129999999</v>
      </c>
      <c r="M40" s="20">
        <v>1054</v>
      </c>
      <c r="N40" s="21">
        <v>3179</v>
      </c>
      <c r="O40" s="21">
        <v>2654</v>
      </c>
      <c r="P40" s="21">
        <v>8006</v>
      </c>
      <c r="Q40" s="29">
        <f t="shared" si="2"/>
        <v>3708</v>
      </c>
      <c r="R40" s="22">
        <f t="shared" si="2"/>
        <v>11185</v>
      </c>
      <c r="S40" s="23">
        <v>5655710.1690818435</v>
      </c>
      <c r="T40" s="24">
        <v>13313847.470918156</v>
      </c>
      <c r="U40" s="25">
        <f t="shared" si="3"/>
        <v>18969557.640000001</v>
      </c>
      <c r="W40" s="27"/>
      <c r="X40" s="27"/>
    </row>
    <row r="41" spans="1:24" s="26" customFormat="1" ht="22.5" customHeight="1">
      <c r="A41" s="17">
        <v>110065</v>
      </c>
      <c r="B41" s="18"/>
      <c r="C41" s="19" t="s">
        <v>6</v>
      </c>
      <c r="D41" s="20">
        <v>2129</v>
      </c>
      <c r="E41" s="21">
        <v>6595</v>
      </c>
      <c r="F41" s="21">
        <v>4086</v>
      </c>
      <c r="G41" s="21">
        <v>12658</v>
      </c>
      <c r="H41" s="21">
        <f t="shared" si="0"/>
        <v>6215</v>
      </c>
      <c r="I41" s="22">
        <f t="shared" si="0"/>
        <v>19253</v>
      </c>
      <c r="J41" s="23">
        <v>14462700.685670622</v>
      </c>
      <c r="K41" s="24">
        <v>27157825.114329379</v>
      </c>
      <c r="L41" s="25">
        <f t="shared" si="1"/>
        <v>41620525.799999997</v>
      </c>
      <c r="M41" s="20">
        <v>2305</v>
      </c>
      <c r="N41" s="21">
        <v>7140</v>
      </c>
      <c r="O41" s="21">
        <v>4362</v>
      </c>
      <c r="P41" s="21">
        <v>13512</v>
      </c>
      <c r="Q41" s="29">
        <f t="shared" si="2"/>
        <v>6667</v>
      </c>
      <c r="R41" s="22">
        <f t="shared" si="2"/>
        <v>20652</v>
      </c>
      <c r="S41" s="23">
        <v>15179445.965670623</v>
      </c>
      <c r="T41" s="24">
        <v>28331032.594329376</v>
      </c>
      <c r="U41" s="25">
        <f t="shared" si="3"/>
        <v>43510478.560000002</v>
      </c>
      <c r="W41" s="27"/>
      <c r="X41" s="27"/>
    </row>
    <row r="42" spans="1:24" s="26" customFormat="1" ht="22.5" customHeight="1">
      <c r="A42" s="17">
        <v>110067</v>
      </c>
      <c r="B42" s="30">
        <v>11006700</v>
      </c>
      <c r="C42" s="33" t="s">
        <v>41</v>
      </c>
      <c r="D42" s="20">
        <v>166</v>
      </c>
      <c r="E42" s="21">
        <v>672</v>
      </c>
      <c r="F42" s="21">
        <v>330</v>
      </c>
      <c r="G42" s="21">
        <v>1334</v>
      </c>
      <c r="H42" s="21">
        <f t="shared" si="0"/>
        <v>496</v>
      </c>
      <c r="I42" s="22">
        <f t="shared" si="0"/>
        <v>2006</v>
      </c>
      <c r="J42" s="23">
        <v>2731681.3731825221</v>
      </c>
      <c r="K42" s="24">
        <v>1588062.0768174781</v>
      </c>
      <c r="L42" s="25">
        <f t="shared" si="1"/>
        <v>4319743.45</v>
      </c>
      <c r="M42" s="20">
        <v>1965</v>
      </c>
      <c r="N42" s="21">
        <v>7945</v>
      </c>
      <c r="O42" s="21">
        <v>2078</v>
      </c>
      <c r="P42" s="21">
        <v>8399</v>
      </c>
      <c r="Q42" s="29">
        <f t="shared" si="2"/>
        <v>4043</v>
      </c>
      <c r="R42" s="22">
        <f t="shared" si="2"/>
        <v>16344</v>
      </c>
      <c r="S42" s="23">
        <v>13285487.553182522</v>
      </c>
      <c r="T42" s="24">
        <v>22730371.01681748</v>
      </c>
      <c r="U42" s="25">
        <f t="shared" si="3"/>
        <v>36015858.57</v>
      </c>
      <c r="V42" s="28"/>
      <c r="W42" s="27"/>
      <c r="X42" s="27"/>
    </row>
    <row r="43" spans="1:24" s="28" customFormat="1" ht="22.5" customHeight="1">
      <c r="A43" s="17">
        <v>110070</v>
      </c>
      <c r="B43" s="30">
        <v>11007000</v>
      </c>
      <c r="C43" s="31" t="s">
        <v>25</v>
      </c>
      <c r="D43" s="20">
        <v>158</v>
      </c>
      <c r="E43" s="21">
        <v>1184</v>
      </c>
      <c r="F43" s="21">
        <v>280</v>
      </c>
      <c r="G43" s="21">
        <v>2109</v>
      </c>
      <c r="H43" s="21">
        <f t="shared" si="0"/>
        <v>438</v>
      </c>
      <c r="I43" s="22">
        <f t="shared" si="0"/>
        <v>3293</v>
      </c>
      <c r="J43" s="23">
        <v>2407018.9349549799</v>
      </c>
      <c r="K43" s="24">
        <v>4279622.5650450205</v>
      </c>
      <c r="L43" s="25">
        <f t="shared" si="1"/>
        <v>6686641.5</v>
      </c>
      <c r="M43" s="20">
        <v>386</v>
      </c>
      <c r="N43" s="21">
        <v>2901</v>
      </c>
      <c r="O43" s="21">
        <v>395</v>
      </c>
      <c r="P43" s="21">
        <v>2969</v>
      </c>
      <c r="Q43" s="29">
        <f t="shared" si="2"/>
        <v>781</v>
      </c>
      <c r="R43" s="22">
        <f t="shared" si="2"/>
        <v>5870</v>
      </c>
      <c r="S43" s="23">
        <v>3421997.3749549799</v>
      </c>
      <c r="T43" s="24">
        <v>6049681.5450450191</v>
      </c>
      <c r="U43" s="25">
        <f t="shared" si="3"/>
        <v>9471678.9199999981</v>
      </c>
      <c r="W43" s="27"/>
      <c r="X43" s="27"/>
    </row>
    <row r="44" spans="1:24" s="26" customFormat="1" ht="22.5" customHeight="1">
      <c r="A44" s="17">
        <v>110071</v>
      </c>
      <c r="B44" s="18"/>
      <c r="C44" s="19" t="s">
        <v>24</v>
      </c>
      <c r="D44" s="20">
        <v>1846</v>
      </c>
      <c r="E44" s="21">
        <v>6988</v>
      </c>
      <c r="F44" s="21">
        <v>321</v>
      </c>
      <c r="G44" s="21">
        <v>1216</v>
      </c>
      <c r="H44" s="21">
        <f t="shared" si="0"/>
        <v>2167</v>
      </c>
      <c r="I44" s="22">
        <f t="shared" si="0"/>
        <v>8204</v>
      </c>
      <c r="J44" s="23">
        <v>12559832.239328505</v>
      </c>
      <c r="K44" s="24">
        <v>2184625.1806714945</v>
      </c>
      <c r="L44" s="25">
        <f t="shared" si="1"/>
        <v>14744457.42</v>
      </c>
      <c r="M44" s="20">
        <v>1717</v>
      </c>
      <c r="N44" s="21">
        <v>6499</v>
      </c>
      <c r="O44" s="21">
        <v>321</v>
      </c>
      <c r="P44" s="21">
        <v>1217</v>
      </c>
      <c r="Q44" s="29">
        <f t="shared" si="2"/>
        <v>2038</v>
      </c>
      <c r="R44" s="22">
        <f t="shared" si="2"/>
        <v>7716</v>
      </c>
      <c r="S44" s="23">
        <v>11806318.349328507</v>
      </c>
      <c r="T44" s="24">
        <v>1998954.6006714944</v>
      </c>
      <c r="U44" s="25">
        <f t="shared" si="3"/>
        <v>13805272.950000001</v>
      </c>
      <c r="W44" s="27"/>
      <c r="X44" s="27"/>
    </row>
    <row r="45" spans="1:24" s="26" customFormat="1" ht="22.5" customHeight="1" thickBot="1">
      <c r="A45" s="34">
        <v>110072</v>
      </c>
      <c r="B45" s="35"/>
      <c r="C45" s="36" t="s">
        <v>29</v>
      </c>
      <c r="D45" s="37">
        <v>632</v>
      </c>
      <c r="E45" s="38">
        <v>2858</v>
      </c>
      <c r="F45" s="38">
        <v>2137</v>
      </c>
      <c r="G45" s="38">
        <v>9673</v>
      </c>
      <c r="H45" s="38">
        <f t="shared" si="0"/>
        <v>2769</v>
      </c>
      <c r="I45" s="39">
        <f t="shared" si="0"/>
        <v>12531</v>
      </c>
      <c r="J45" s="23">
        <v>5915994.3173839431</v>
      </c>
      <c r="K45" s="24">
        <v>20005356.042616054</v>
      </c>
      <c r="L45" s="40">
        <f t="shared" si="1"/>
        <v>25921350.359999999</v>
      </c>
      <c r="M45" s="37">
        <v>658</v>
      </c>
      <c r="N45" s="38">
        <v>2979</v>
      </c>
      <c r="O45" s="38">
        <v>2208</v>
      </c>
      <c r="P45" s="38">
        <v>9996</v>
      </c>
      <c r="Q45" s="41">
        <f t="shared" si="2"/>
        <v>2866</v>
      </c>
      <c r="R45" s="39">
        <f t="shared" si="2"/>
        <v>12975</v>
      </c>
      <c r="S45" s="23">
        <v>6004771.2773839422</v>
      </c>
      <c r="T45" s="24">
        <v>20202156.482616056</v>
      </c>
      <c r="U45" s="40">
        <f t="shared" si="3"/>
        <v>26206927.759999998</v>
      </c>
      <c r="W45" s="27"/>
      <c r="X45" s="27"/>
    </row>
    <row r="46" spans="1:24" s="51" customFormat="1" ht="28.5" customHeight="1" thickBot="1">
      <c r="A46" s="42"/>
      <c r="B46" s="43"/>
      <c r="C46" s="44" t="s">
        <v>44</v>
      </c>
      <c r="D46" s="45">
        <f t="shared" ref="D46:U46" si="4">SUM(D9:D45)</f>
        <v>288664</v>
      </c>
      <c r="E46" s="46">
        <f t="shared" si="4"/>
        <v>445917</v>
      </c>
      <c r="F46" s="46">
        <f t="shared" si="4"/>
        <v>325018</v>
      </c>
      <c r="G46" s="46">
        <f t="shared" si="4"/>
        <v>478992</v>
      </c>
      <c r="H46" s="46">
        <f t="shared" si="4"/>
        <v>613682</v>
      </c>
      <c r="I46" s="47">
        <f t="shared" si="4"/>
        <v>924909</v>
      </c>
      <c r="J46" s="48">
        <f t="shared" si="4"/>
        <v>1174020857.6257217</v>
      </c>
      <c r="K46" s="49">
        <f t="shared" si="4"/>
        <v>1167107522.1142786</v>
      </c>
      <c r="L46" s="50">
        <f t="shared" si="4"/>
        <v>2341128379.7400002</v>
      </c>
      <c r="M46" s="45">
        <f t="shared" si="4"/>
        <v>288664</v>
      </c>
      <c r="N46" s="46">
        <f t="shared" si="4"/>
        <v>445917</v>
      </c>
      <c r="O46" s="46">
        <f t="shared" si="4"/>
        <v>325018</v>
      </c>
      <c r="P46" s="46">
        <f t="shared" si="4"/>
        <v>478992</v>
      </c>
      <c r="Q46" s="46">
        <f t="shared" si="4"/>
        <v>613682</v>
      </c>
      <c r="R46" s="47">
        <f t="shared" si="4"/>
        <v>924909</v>
      </c>
      <c r="S46" s="48">
        <f t="shared" si="4"/>
        <v>1174020857.6257217</v>
      </c>
      <c r="T46" s="49">
        <f t="shared" si="4"/>
        <v>1167107522.1142788</v>
      </c>
      <c r="U46" s="50">
        <f t="shared" si="4"/>
        <v>2341128379.7399998</v>
      </c>
      <c r="W46" s="27"/>
      <c r="X46" s="27"/>
    </row>
    <row r="47" spans="1:24">
      <c r="D47" s="52"/>
      <c r="E47" s="52"/>
      <c r="F47" s="52"/>
      <c r="G47" s="52"/>
      <c r="H47" s="52"/>
      <c r="I47" s="52"/>
      <c r="J47" s="52"/>
      <c r="K47" s="52"/>
      <c r="L47" s="53"/>
      <c r="M47" s="52"/>
      <c r="N47" s="52"/>
      <c r="O47" s="52"/>
      <c r="P47" s="52"/>
      <c r="Q47" s="52"/>
      <c r="R47" s="52"/>
      <c r="S47" s="52"/>
      <c r="T47" s="52"/>
      <c r="U47" s="53"/>
    </row>
    <row r="48" spans="1:24"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4:21"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autoFilter ref="A8:X8">
    <sortState ref="A9:X47">
      <sortCondition ref="A8"/>
    </sortState>
  </autoFilter>
  <mergeCells count="21">
    <mergeCell ref="O6:P6"/>
    <mergeCell ref="Q6:R6"/>
    <mergeCell ref="S6:S7"/>
    <mergeCell ref="T6:T7"/>
    <mergeCell ref="U6:U7"/>
    <mergeCell ref="M6:N6"/>
    <mergeCell ref="T1:U1"/>
    <mergeCell ref="A3:U3"/>
    <mergeCell ref="A5:A7"/>
    <mergeCell ref="B5:B7"/>
    <mergeCell ref="C5:C7"/>
    <mergeCell ref="D5:I5"/>
    <mergeCell ref="J5:L5"/>
    <mergeCell ref="M5:R5"/>
    <mergeCell ref="S5:U5"/>
    <mergeCell ref="D6:E6"/>
    <mergeCell ref="F6:G6"/>
    <mergeCell ref="H6:I6"/>
    <mergeCell ref="J6:J7"/>
    <mergeCell ref="K6:K7"/>
    <mergeCell ref="L6:L7"/>
  </mergeCells>
  <conditionalFormatting sqref="B43:C43 B12:C12 B9:C9">
    <cfRule type="expression" dxfId="0" priority="1">
      <formula>#REF!=0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16"/>
  <sheetViews>
    <sheetView workbookViewId="0">
      <selection activeCell="C13" sqref="C13"/>
    </sheetView>
  </sheetViews>
  <sheetFormatPr defaultRowHeight="18.75"/>
  <cols>
    <col min="1" max="1" width="10.28515625" style="56" customWidth="1"/>
    <col min="2" max="2" width="86" style="56" customWidth="1"/>
    <col min="3" max="3" width="19.7109375" style="56" customWidth="1"/>
    <col min="4" max="16384" width="9.140625" style="56"/>
  </cols>
  <sheetData>
    <row r="1" spans="1:3" s="57" customFormat="1" ht="27" customHeight="1">
      <c r="A1" s="123" t="s">
        <v>63</v>
      </c>
      <c r="B1" s="123"/>
      <c r="C1" s="123"/>
    </row>
    <row r="2" spans="1:3" s="57" customFormat="1" ht="9.75" customHeight="1">
      <c r="A2" s="58"/>
    </row>
    <row r="3" spans="1:3" s="59" customFormat="1" ht="46.5" customHeight="1">
      <c r="A3" s="124" t="s">
        <v>64</v>
      </c>
      <c r="B3" s="124" t="s">
        <v>65</v>
      </c>
      <c r="C3" s="60" t="s">
        <v>66</v>
      </c>
    </row>
    <row r="4" spans="1:3" s="59" customFormat="1" ht="17.25" customHeight="1">
      <c r="A4" s="125"/>
      <c r="B4" s="125"/>
      <c r="C4" s="60" t="s">
        <v>77</v>
      </c>
    </row>
    <row r="5" spans="1:3" s="62" customFormat="1" ht="9.75" customHeight="1">
      <c r="A5" s="61">
        <v>1</v>
      </c>
      <c r="B5" s="61">
        <v>2</v>
      </c>
      <c r="C5" s="61">
        <v>3</v>
      </c>
    </row>
    <row r="6" spans="1:3" s="66" customFormat="1" ht="36.75" customHeight="1">
      <c r="A6" s="63"/>
      <c r="B6" s="64" t="s">
        <v>67</v>
      </c>
      <c r="C6" s="65">
        <v>20060.52</v>
      </c>
    </row>
    <row r="7" spans="1:3" s="66" customFormat="1" ht="36.75" customHeight="1">
      <c r="A7" s="63"/>
      <c r="B7" s="64" t="s">
        <v>68</v>
      </c>
      <c r="C7" s="70">
        <v>11559.98</v>
      </c>
    </row>
    <row r="8" spans="1:3" s="66" customFormat="1" ht="36.75" customHeight="1">
      <c r="A8" s="63"/>
      <c r="B8" s="64" t="s">
        <v>69</v>
      </c>
      <c r="C8" s="65"/>
    </row>
    <row r="9" spans="1:3" s="66" customFormat="1" ht="36.75" customHeight="1">
      <c r="A9" s="63"/>
      <c r="B9" s="64" t="s">
        <v>70</v>
      </c>
      <c r="C9" s="65">
        <v>1095.77</v>
      </c>
    </row>
    <row r="10" spans="1:3" s="66" customFormat="1" ht="36.75" customHeight="1">
      <c r="A10" s="63"/>
      <c r="B10" s="64" t="s">
        <v>71</v>
      </c>
      <c r="C10" s="65">
        <v>350.85</v>
      </c>
    </row>
    <row r="11" spans="1:3" s="66" customFormat="1" ht="36.75" customHeight="1">
      <c r="A11" s="63"/>
      <c r="B11" s="64" t="s">
        <v>72</v>
      </c>
      <c r="C11" s="67">
        <v>532.16999999999996</v>
      </c>
    </row>
    <row r="12" spans="1:3" s="66" customFormat="1" ht="36.75" customHeight="1">
      <c r="A12" s="63"/>
      <c r="B12" s="64" t="s">
        <v>73</v>
      </c>
      <c r="C12" s="65">
        <v>2314</v>
      </c>
    </row>
    <row r="13" spans="1:3" s="66" customFormat="1" ht="36.75" customHeight="1">
      <c r="A13" s="63">
        <v>5</v>
      </c>
      <c r="B13" s="64" t="s">
        <v>74</v>
      </c>
      <c r="C13" s="65">
        <v>142.03</v>
      </c>
    </row>
    <row r="14" spans="1:3">
      <c r="A14" s="68">
        <v>501</v>
      </c>
      <c r="B14" s="68" t="s">
        <v>75</v>
      </c>
      <c r="C14" s="69">
        <v>8.5</v>
      </c>
    </row>
    <row r="15" spans="1:3">
      <c r="A15" s="68">
        <v>502</v>
      </c>
      <c r="B15" s="68" t="s">
        <v>76</v>
      </c>
      <c r="C15" s="69">
        <v>3.9</v>
      </c>
    </row>
    <row r="16" spans="1:3">
      <c r="A16" s="68">
        <v>503</v>
      </c>
      <c r="B16" s="68" t="s">
        <v>76</v>
      </c>
      <c r="C16" s="69">
        <v>3.9</v>
      </c>
    </row>
  </sheetData>
  <mergeCells count="3">
    <mergeCell ref="A1:C1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01.01.2020</vt:lpstr>
      <vt:lpstr>подуш_АПП</vt:lpstr>
      <vt:lpstr>БС</vt:lpstr>
      <vt:lpstr>подуш_АПП!Область_печати</vt:lpstr>
    </vt:vector>
  </TitlesOfParts>
  <Company>ГУ ТФОМС РК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YVAbih</dc:creator>
  <cp:lastModifiedBy>Носкова Татьяна Николаевна</cp:lastModifiedBy>
  <cp:lastPrinted>2020-01-09T15:16:12Z</cp:lastPrinted>
  <dcterms:created xsi:type="dcterms:W3CDTF">2015-01-28T06:52:40Z</dcterms:created>
  <dcterms:modified xsi:type="dcterms:W3CDTF">2020-01-09T15:16:57Z</dcterms:modified>
</cp:coreProperties>
</file>